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75BAA27-98CA-40EA-B6E8-CEC857050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E49" i="1"/>
  <c r="E48" i="1"/>
  <c r="D24" i="1"/>
  <c r="C117" i="1" s="1"/>
  <c r="C119" i="1" l="1"/>
  <c r="C120" i="1"/>
  <c r="C118" i="1"/>
  <c r="C115" i="1"/>
  <c r="C116" i="1"/>
  <c r="E10" i="1" l="1"/>
  <c r="E21" i="1" l="1"/>
  <c r="E43" i="1" l="1"/>
  <c r="C88" i="1" l="1"/>
  <c r="E51" i="1"/>
  <c r="F50" i="1" s="1"/>
  <c r="E46" i="1"/>
  <c r="E45" i="1"/>
  <c r="F44" i="1" s="1"/>
  <c r="F42" i="1"/>
  <c r="E39" i="1"/>
  <c r="E38" i="1"/>
  <c r="E36" i="1"/>
  <c r="E23" i="1"/>
  <c r="C71" i="1" s="1"/>
  <c r="D120" i="1" s="1"/>
  <c r="E20" i="1"/>
  <c r="E19" i="1"/>
  <c r="E18" i="1"/>
  <c r="E9" i="1"/>
  <c r="E8" i="1"/>
  <c r="E7" i="1"/>
  <c r="E6" i="1"/>
  <c r="E5" i="1"/>
  <c r="C70" i="1" l="1"/>
  <c r="D119" i="1" s="1"/>
  <c r="C98" i="1"/>
  <c r="C68" i="1"/>
  <c r="D117" i="1" s="1"/>
  <c r="C69" i="1"/>
  <c r="D118" i="1" s="1"/>
  <c r="F35" i="1"/>
  <c r="C66" i="1" s="1"/>
  <c r="D115" i="1" s="1"/>
  <c r="F40" i="1"/>
  <c r="C67" i="1" s="1"/>
  <c r="D116" i="1" s="1"/>
  <c r="D105" i="1" l="1"/>
  <c r="C105" i="1"/>
  <c r="E105" i="1" l="1"/>
</calcChain>
</file>

<file path=xl/sharedStrings.xml><?xml version="1.0" encoding="utf-8"?>
<sst xmlns="http://schemas.openxmlformats.org/spreadsheetml/2006/main" count="92" uniqueCount="79">
  <si>
    <t>Подпрограмма</t>
  </si>
  <si>
    <t>1. Совершенствование муниципального управления</t>
  </si>
  <si>
    <t>2. Информирование населения о деятельности органа местного самоуправления</t>
  </si>
  <si>
    <t>Расходы</t>
  </si>
  <si>
    <r>
      <t xml:space="preserve">Выполненных в полном объеме - </t>
    </r>
    <r>
      <rPr>
        <sz val="14"/>
        <color theme="1"/>
        <rFont val="Times New Roman"/>
        <family val="1"/>
        <charset val="204"/>
      </rPr>
      <t>М</t>
    </r>
    <r>
      <rPr>
        <sz val="8"/>
        <color theme="1"/>
        <rFont val="Times New Roman"/>
        <family val="1"/>
        <charset val="204"/>
      </rPr>
      <t>в</t>
    </r>
  </si>
  <si>
    <t>Индикаторы</t>
  </si>
  <si>
    <t>Значение индикатора, характеризующего цели и задачи подпрограммы</t>
  </si>
  <si>
    <r>
      <t xml:space="preserve">Фактически достигнутое на конец отчетного периода - 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факт</t>
    </r>
  </si>
  <si>
    <r>
      <t xml:space="preserve">Плановое значение - 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план</t>
    </r>
  </si>
  <si>
    <t xml:space="preserve">Подпрограмма 1 Совершенствование муниципального управления
</t>
  </si>
  <si>
    <t>Индикатор 1.1 Оптимальное организационно-правовое    обеспечение и   повышение эффективности  муниципальной службы (%)</t>
  </si>
  <si>
    <t>Индикатор 1.3 Количество  муниципальных  служащих, подлежащих  и  прошедших аттестацию в отчетном году (%)</t>
  </si>
  <si>
    <t>Индикатор 1.4 Доля нормативно-правовых актов в сфере профилактики и противодействия коррупции, доведенных до сведения муниципальных служащих (%)</t>
  </si>
  <si>
    <t>Подпрограмма 2 Информирование населения о деятельности органа местного самоуправления</t>
  </si>
  <si>
    <t>Оценка степени реализации мероприятий</t>
  </si>
  <si>
    <t>Оценка степени соответствия запланированному уровню затрат из всех источников финансирования</t>
  </si>
  <si>
    <t>Оценка степени достижения индикаторов целей подпрограмм, входящих в муниципальную программу</t>
  </si>
  <si>
    <t xml:space="preserve">Оценка эффективности реализации подпрограммы </t>
  </si>
  <si>
    <t>Оценка степени достижения плановых значений индикаторов муниципальной программы</t>
  </si>
  <si>
    <t>Степень реализации муниципальной программы рассчитывается по формуле:</t>
  </si>
  <si>
    <r>
      <t>Фактические расходы на реализацию подпрограммы в отчетном году - З</t>
    </r>
    <r>
      <rPr>
        <sz val="8"/>
        <color theme="1"/>
        <rFont val="Times New Roman"/>
        <family val="1"/>
        <charset val="204"/>
      </rPr>
      <t>ф</t>
    </r>
  </si>
  <si>
    <r>
      <t>Плановые расходы на реализацию подпрограммы в отчетном году - З</t>
    </r>
    <r>
      <rPr>
        <sz val="8"/>
        <color theme="1"/>
        <rFont val="Times New Roman"/>
        <family val="1"/>
        <charset val="204"/>
      </rPr>
      <t>п</t>
    </r>
  </si>
  <si>
    <t>Качественная характеристика подпрограммы</t>
  </si>
  <si>
    <t>Высокая</t>
  </si>
  <si>
    <t>Средняя</t>
  </si>
  <si>
    <t>Удовлетворительная</t>
  </si>
  <si>
    <t>Неудовлетворительная</t>
  </si>
  <si>
    <t xml:space="preserve"> - для показателей (индикаторов), желаемой тенденцией развития которых является снижение значений:</t>
  </si>
  <si>
    <t>Оценка эффективности реализации муниципальной программы</t>
  </si>
  <si>
    <r>
      <t xml:space="preserve">Эффективность реализации муниципальной программы признается исходя из полученного значения 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  согласно таблице</t>
    </r>
  </si>
  <si>
    <r>
      <t xml:space="preserve">Численное значение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</si>
  <si>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≥ 0,9</t>
    </r>
  </si>
  <si>
    <r>
      <t xml:space="preserve">0,8 ≤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0,9</t>
    </r>
  </si>
  <si>
    <r>
      <t xml:space="preserve">0,7 ≤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0,8</t>
    </r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</si>
  <si>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0,7</t>
    </r>
  </si>
  <si>
    <t>Приложение №2</t>
  </si>
  <si>
    <t>4. Обеспечение выплат социальных гарантий гражданам</t>
  </si>
  <si>
    <t>6. Обеспечение реализации муниципальной программы</t>
  </si>
  <si>
    <t>Подпрограмма 4 Обеспечение выплат социальных гарантий гражданам</t>
  </si>
  <si>
    <t>Индикатор 4.1. Количество граждан, которым назначена муниципальная пенсия (чел.)</t>
  </si>
  <si>
    <t>Индикатор 4.2. Удельный вес численности граждан, обратившихся за назначение муниципальной пенсии (%)</t>
  </si>
  <si>
    <t xml:space="preserve">Подпрограмма 6 Обеспечение реализации муниципальной программы
</t>
  </si>
  <si>
    <t>Индикатор 6.1.</t>
  </si>
  <si>
    <t>-</t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</si>
  <si>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 xml:space="preserve">мп </t>
    </r>
    <r>
      <rPr>
        <sz val="11"/>
        <color theme="1"/>
        <rFont val="Times New Roman"/>
        <family val="1"/>
        <charset val="204"/>
      </rPr>
      <t>=1,0</t>
    </r>
  </si>
  <si>
    <r>
      <t xml:space="preserve">Степень реализации мероприятий - </t>
    </r>
    <r>
      <rPr>
        <sz val="14"/>
        <color theme="1"/>
        <rFont val="Times New Roman"/>
        <family val="1"/>
        <charset val="204"/>
      </rPr>
      <t>К</t>
    </r>
    <r>
      <rPr>
        <sz val="8"/>
        <color theme="1"/>
        <rFont val="Times New Roman"/>
        <family val="1"/>
        <charset val="204"/>
      </rPr>
      <t>1пп=</t>
    </r>
    <r>
      <rPr>
        <sz val="14"/>
        <color theme="1"/>
        <rFont val="Times New Roman"/>
        <family val="1"/>
        <charset val="204"/>
      </rPr>
      <t>М</t>
    </r>
    <r>
      <rPr>
        <sz val="8"/>
        <color theme="1"/>
        <rFont val="Times New Roman"/>
        <family val="1"/>
        <charset val="204"/>
      </rPr>
      <t>в/</t>
    </r>
    <r>
      <rPr>
        <sz val="14"/>
        <color theme="1"/>
        <rFont val="Times New Roman"/>
        <family val="1"/>
        <charset val="204"/>
      </rPr>
      <t>М</t>
    </r>
  </si>
  <si>
    <t>Количество непосредственных результатов</t>
  </si>
  <si>
    <r>
      <t xml:space="preserve">Общее количество непосредственных результатов подпрограммы - </t>
    </r>
    <r>
      <rPr>
        <sz val="14"/>
        <color theme="1"/>
        <rFont val="Times New Roman"/>
        <family val="1"/>
        <charset val="204"/>
      </rPr>
      <t>М</t>
    </r>
  </si>
  <si>
    <r>
      <t xml:space="preserve">Степень соответствия запланированному уровню расходов - </t>
    </r>
    <r>
      <rPr>
        <sz val="14"/>
        <color theme="1"/>
        <rFont val="Times New Roman"/>
        <family val="1"/>
        <charset val="204"/>
      </rPr>
      <t>К</t>
    </r>
    <r>
      <rPr>
        <sz val="8"/>
        <color theme="1"/>
        <rFont val="Times New Roman"/>
        <family val="1"/>
        <charset val="204"/>
      </rPr>
      <t>2пп=</t>
    </r>
    <r>
      <rPr>
        <sz val="14"/>
        <color theme="1"/>
        <rFont val="Times New Roman"/>
        <family val="1"/>
        <charset val="204"/>
      </rPr>
      <t>З</t>
    </r>
    <r>
      <rPr>
        <sz val="8"/>
        <color theme="1"/>
        <rFont val="Times New Roman"/>
        <family val="1"/>
        <charset val="204"/>
      </rPr>
      <t>ф/</t>
    </r>
    <r>
      <rPr>
        <sz val="14"/>
        <color theme="1"/>
        <rFont val="Times New Roman"/>
        <family val="1"/>
        <charset val="204"/>
      </rPr>
      <t>З</t>
    </r>
    <r>
      <rPr>
        <sz val="8"/>
        <color theme="1"/>
        <rFont val="Times New Roman"/>
        <family val="1"/>
        <charset val="204"/>
      </rPr>
      <t>п</t>
    </r>
  </si>
  <si>
    <t>3. Взаимодействие органа местного самоуправления Сергачского муниципального округа с общественными организациями</t>
  </si>
  <si>
    <t>5. Обеспечение взаимодействия органов местного самоуправления Сергачского муниципального округа с территориальными органами</t>
  </si>
  <si>
    <r>
      <t xml:space="preserve">Степень достижения индикаторов подпрограмм, входящих в муниципальную программу -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 xml:space="preserve">п </t>
    </r>
    <r>
      <rPr>
        <sz val="11"/>
        <color theme="1"/>
        <rFont val="Times New Roman"/>
        <family val="1"/>
        <charset val="204"/>
      </rPr>
      <t xml:space="preserve">(увелечение значений);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п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(снижение значений)</t>
    </r>
  </si>
  <si>
    <r>
      <rPr>
        <b/>
        <sz val="11"/>
        <color theme="1"/>
        <rFont val="Times New Roman"/>
        <family val="1"/>
        <charset val="204"/>
      </rPr>
      <t>Степень реализации подрограммы</t>
    </r>
    <r>
      <rPr>
        <sz val="11"/>
        <color theme="1"/>
        <rFont val="Times New Roman"/>
        <family val="1"/>
        <charset val="204"/>
      </rPr>
      <t xml:space="preserve"> -</t>
    </r>
    <r>
      <rPr>
        <sz val="14"/>
        <color theme="1"/>
        <rFont val="Times New Roman"/>
        <family val="1"/>
        <charset val="204"/>
      </rPr>
      <t xml:space="preserve"> К3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∑N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 xml:space="preserve">, где </t>
    </r>
    <r>
      <rPr>
        <sz val="14"/>
        <color theme="1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 xml:space="preserve"> - число индикаторов, характеризующих цели и задачи подпрограммы, если </t>
    </r>
    <r>
      <rPr>
        <sz val="14"/>
        <color theme="1"/>
        <rFont val="Times New Roman"/>
        <family val="1"/>
        <charset val="204"/>
      </rPr>
      <t>К3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 xml:space="preserve">&gt;1, значение </t>
    </r>
    <r>
      <rPr>
        <sz val="14"/>
        <color theme="1"/>
        <rFont val="Times New Roman"/>
        <family val="1"/>
        <charset val="204"/>
      </rPr>
      <t>К3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 xml:space="preserve"> принимается равным 1</t>
    </r>
  </si>
  <si>
    <r>
      <t xml:space="preserve">Эффективность реализации подпрограммы 
</t>
    </r>
    <r>
      <rPr>
        <sz val="14"/>
        <color theme="1"/>
        <rFont val="Times New Roman"/>
        <family val="1"/>
        <charset val="204"/>
      </rPr>
      <t>R</t>
    </r>
    <r>
      <rPr>
        <sz val="10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К1</t>
    </r>
    <r>
      <rPr>
        <sz val="10"/>
        <color theme="1"/>
        <rFont val="Times New Roman"/>
        <family val="1"/>
        <charset val="204"/>
      </rPr>
      <t>пп</t>
    </r>
    <r>
      <rPr>
        <sz val="14"/>
        <color theme="1"/>
        <rFont val="Times New Roman"/>
        <family val="1"/>
        <charset val="204"/>
      </rPr>
      <t xml:space="preserve"> х Z</t>
    </r>
    <r>
      <rPr>
        <sz val="10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+ K2</t>
    </r>
    <r>
      <rPr>
        <sz val="10"/>
        <color theme="1"/>
        <rFont val="Times New Roman"/>
        <family val="1"/>
        <charset val="204"/>
      </rPr>
      <t>пп</t>
    </r>
    <r>
      <rPr>
        <sz val="14"/>
        <color theme="1"/>
        <rFont val="Times New Roman"/>
        <family val="1"/>
        <charset val="204"/>
      </rPr>
      <t xml:space="preserve"> x Z</t>
    </r>
    <r>
      <rPr>
        <sz val="10"/>
        <color theme="1"/>
        <rFont val="Times New Roman"/>
        <family val="1"/>
        <charset val="204"/>
      </rPr>
      <t xml:space="preserve">2 </t>
    </r>
    <r>
      <rPr>
        <sz val="14"/>
        <color theme="1"/>
        <rFont val="Times New Roman"/>
        <family val="1"/>
        <charset val="204"/>
      </rPr>
      <t>+ K3</t>
    </r>
    <r>
      <rPr>
        <sz val="10"/>
        <color theme="1"/>
        <rFont val="Times New Roman"/>
        <family val="1"/>
        <charset val="204"/>
      </rPr>
      <t>пп</t>
    </r>
    <r>
      <rPr>
        <sz val="14"/>
        <color theme="1"/>
        <rFont val="Times New Roman"/>
        <family val="1"/>
        <charset val="204"/>
      </rPr>
      <t xml:space="preserve"> x Z</t>
    </r>
    <r>
      <rPr>
        <sz val="10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где Z</t>
    </r>
    <r>
      <rPr>
        <sz val="10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, Z</t>
    </r>
    <r>
      <rPr>
        <sz val="10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, Z</t>
    </r>
    <r>
      <rPr>
        <sz val="10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- весовые коэффициенты критериев;
Z</t>
    </r>
    <r>
      <rPr>
        <sz val="10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= 0,2; Z</t>
    </r>
    <r>
      <rPr>
        <sz val="10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= 0,3; Z</t>
    </r>
    <r>
      <rPr>
        <sz val="10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= 0,5</t>
    </r>
  </si>
  <si>
    <r>
      <rPr>
        <sz val="14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  <charset val="204"/>
      </rPr>
      <t xml:space="preserve">мп = 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>ф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/ 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>п</t>
    </r>
  </si>
  <si>
    <t xml:space="preserve"> - для индикаторов, желаемой тенденцией развития которых является увеличение значений:</t>
  </si>
  <si>
    <r>
      <t xml:space="preserve">где:
</t>
    </r>
    <r>
      <rPr>
        <sz val="14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  <charset val="204"/>
      </rPr>
      <t xml:space="preserve">мп - степень достижения планового значения индикатора, характеризующего цели и задачи муниципальной программы;
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 xml:space="preserve">ф - фактическое значение индикатора, характеризующего цели и задачи муниципальной программы;
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 xml:space="preserve">п - плановое значение индикатора, характеризующего цели и задачи муниципальной программы.
</t>
    </r>
  </si>
  <si>
    <r>
      <rPr>
        <sz val="14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  <charset val="204"/>
      </rPr>
      <t>мп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= </t>
    </r>
    <r>
      <rPr>
        <sz val="14"/>
        <color theme="1"/>
        <rFont val="Times New Roman"/>
        <family val="1"/>
        <charset val="204"/>
      </rPr>
      <t>ЗИ</t>
    </r>
    <r>
      <rPr>
        <sz val="11"/>
        <color theme="1"/>
        <rFont val="Times New Roman"/>
        <family val="1"/>
        <charset val="204"/>
      </rPr>
      <t>п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 xml:space="preserve"> Зиф</t>
    </r>
  </si>
  <si>
    <r>
      <t>К4</t>
    </r>
    <r>
      <rPr>
        <sz val="11"/>
        <color theme="1"/>
        <rFont val="Times New Roman"/>
        <family val="1"/>
        <charset val="204"/>
      </rPr>
      <t xml:space="preserve">мп = </t>
    </r>
    <r>
      <rPr>
        <sz val="14"/>
        <color theme="1"/>
        <rFont val="Times New Roman"/>
        <family val="1"/>
        <charset val="204"/>
      </rPr>
      <t>∑И</t>
    </r>
    <r>
      <rPr>
        <sz val="8"/>
        <color theme="1"/>
        <rFont val="Times New Roman"/>
        <family val="1"/>
        <charset val="204"/>
      </rPr>
      <t xml:space="preserve">мп </t>
    </r>
    <r>
      <rPr>
        <sz val="11"/>
        <color theme="1"/>
        <rFont val="Times New Roman"/>
        <family val="1"/>
        <charset val="204"/>
      </rPr>
      <t>/ N</t>
    </r>
  </si>
  <si>
    <r>
      <t xml:space="preserve">где:
</t>
    </r>
    <r>
      <rPr>
        <sz val="14"/>
        <color theme="1"/>
        <rFont val="Times New Roman"/>
        <family val="1"/>
        <charset val="204"/>
      </rPr>
      <t>К4</t>
    </r>
    <r>
      <rPr>
        <sz val="11"/>
        <color theme="1"/>
        <rFont val="Times New Roman"/>
        <family val="1"/>
        <charset val="204"/>
      </rPr>
      <t xml:space="preserve">мп - степень реализации муниципальной программы;
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- степень достижения планового значения индикатора, характеризующего цели и задачи муниципальной программы;
N - число индикаторов, характеризующих цели и задачи муниципальной программы.
При использовании данной формулы в случаях, если </t>
    </r>
    <r>
      <rPr>
        <sz val="14"/>
        <color theme="1"/>
        <rFont val="Times New Roman"/>
        <family val="1"/>
        <charset val="204"/>
      </rPr>
      <t>К4мп</t>
    </r>
    <r>
      <rPr>
        <sz val="11"/>
        <color theme="1"/>
        <rFont val="Times New Roman"/>
        <family val="1"/>
        <charset val="204"/>
      </rPr>
      <t xml:space="preserve"> &gt;1, значение </t>
    </r>
    <r>
      <rPr>
        <sz val="14"/>
        <color theme="1"/>
        <rFont val="Times New Roman"/>
        <family val="1"/>
        <charset val="204"/>
      </rPr>
      <t>К4мп</t>
    </r>
    <r>
      <rPr>
        <sz val="11"/>
        <color theme="1"/>
        <rFont val="Times New Roman"/>
        <family val="1"/>
        <charset val="204"/>
      </rPr>
      <t xml:space="preserve"> принимается равным 1.</t>
    </r>
  </si>
  <si>
    <r>
      <rPr>
        <sz val="14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 xml:space="preserve">мп = </t>
    </r>
    <r>
      <rPr>
        <sz val="14"/>
        <color theme="1"/>
        <rFont val="Times New Roman"/>
        <family val="1"/>
        <charset val="204"/>
      </rPr>
      <t>0,5</t>
    </r>
    <r>
      <rPr>
        <sz val="11"/>
        <color theme="1"/>
        <rFont val="Times New Roman"/>
        <family val="1"/>
        <charset val="204"/>
      </rPr>
      <t xml:space="preserve"> х </t>
    </r>
    <r>
      <rPr>
        <sz val="14"/>
        <color theme="1"/>
        <rFont val="Times New Roman"/>
        <family val="1"/>
        <charset val="204"/>
      </rPr>
      <t>К4</t>
    </r>
    <r>
      <rPr>
        <sz val="11"/>
        <color theme="1"/>
        <rFont val="Times New Roman"/>
        <family val="1"/>
        <charset val="204"/>
      </rPr>
      <t xml:space="preserve">мп + </t>
    </r>
    <r>
      <rPr>
        <sz val="14"/>
        <color theme="1"/>
        <rFont val="Times New Roman"/>
        <family val="1"/>
        <charset val="204"/>
      </rPr>
      <t>0,5</t>
    </r>
    <r>
      <rPr>
        <sz val="11"/>
        <color theme="1"/>
        <rFont val="Times New Roman"/>
        <family val="1"/>
        <charset val="204"/>
      </rPr>
      <t xml:space="preserve"> х (</t>
    </r>
    <r>
      <rPr>
        <sz val="14"/>
        <color theme="1"/>
        <rFont val="Times New Roman"/>
        <family val="1"/>
        <charset val="204"/>
      </rPr>
      <t>∑R</t>
    </r>
    <r>
      <rPr>
        <sz val="11"/>
        <color theme="1"/>
        <rFont val="Times New Roman"/>
        <family val="1"/>
        <charset val="204"/>
      </rPr>
      <t xml:space="preserve">пп х vj) </t>
    </r>
  </si>
  <si>
    <r>
      <t xml:space="preserve">где:
</t>
    </r>
    <r>
      <rPr>
        <sz val="14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 xml:space="preserve">мп  - эффективность реализации муниципальной программы;
</t>
    </r>
    <r>
      <rPr>
        <sz val="14"/>
        <color theme="1"/>
        <rFont val="Times New Roman"/>
        <family val="1"/>
        <charset val="204"/>
      </rPr>
      <t>К4</t>
    </r>
    <r>
      <rPr>
        <sz val="11"/>
        <color theme="1"/>
        <rFont val="Times New Roman"/>
        <family val="1"/>
        <charset val="204"/>
      </rPr>
      <t xml:space="preserve">мп - степень реализации муниципальной программы;
</t>
    </r>
    <r>
      <rPr>
        <sz val="14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 xml:space="preserve">пп - эффективность реализации подпрограммы;
</t>
    </r>
    <r>
      <rPr>
        <sz val="14"/>
        <color theme="1"/>
        <rFont val="Times New Roman"/>
        <family val="1"/>
        <charset val="204"/>
      </rPr>
      <t>j</t>
    </r>
    <r>
      <rPr>
        <sz val="11"/>
        <color theme="1"/>
        <rFont val="Times New Roman"/>
        <family val="1"/>
        <charset val="204"/>
      </rPr>
      <t xml:space="preserve"> - количество подпрограмм;
vj  - доля финансирования каждой подпрограммы в общем объеме финансирования муниципальной программы за счет всех источников</t>
    </r>
  </si>
  <si>
    <r>
      <rPr>
        <sz val="14"/>
        <color theme="1"/>
        <rFont val="Times New Roman"/>
        <family val="1"/>
        <charset val="204"/>
      </rPr>
      <t>vj</t>
    </r>
    <r>
      <rPr>
        <sz val="8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= </t>
    </r>
    <r>
      <rPr>
        <sz val="14"/>
        <color theme="1"/>
        <rFont val="Times New Roman"/>
        <family val="1"/>
        <charset val="204"/>
      </rPr>
      <t>Ф</t>
    </r>
    <r>
      <rPr>
        <sz val="8"/>
        <color theme="1"/>
        <rFont val="Times New Roman"/>
        <family val="1"/>
        <charset val="204"/>
      </rPr>
      <t>j</t>
    </r>
    <r>
      <rPr>
        <sz val="11"/>
        <color theme="1"/>
        <rFont val="Times New Roman"/>
        <family val="1"/>
        <charset val="204"/>
      </rPr>
      <t xml:space="preserve"> / </t>
    </r>
    <r>
      <rPr>
        <sz val="14"/>
        <color theme="1"/>
        <rFont val="Times New Roman"/>
        <family val="1"/>
        <charset val="204"/>
      </rPr>
      <t>Ф</t>
    </r>
  </si>
  <si>
    <r>
      <t xml:space="preserve">где: 
</t>
    </r>
    <r>
      <rPr>
        <sz val="14"/>
        <color theme="1"/>
        <rFont val="Times New Roman"/>
        <family val="1"/>
        <charset val="204"/>
      </rPr>
      <t>Ф</t>
    </r>
    <r>
      <rPr>
        <sz val="8"/>
        <color theme="1"/>
        <rFont val="Times New Roman"/>
        <family val="1"/>
        <charset val="204"/>
      </rPr>
      <t>j</t>
    </r>
    <r>
      <rPr>
        <sz val="11"/>
        <color theme="1"/>
        <rFont val="Times New Roman"/>
        <family val="1"/>
        <charset val="204"/>
      </rPr>
      <t xml:space="preserve"> - объем фактических расходов бюджета округа (кассового исполнения) на реализацию j-той подпрограммы в отчетном году;
</t>
    </r>
    <r>
      <rPr>
        <sz val="14"/>
        <color theme="1"/>
        <rFont val="Times New Roman"/>
        <family val="1"/>
        <charset val="204"/>
      </rPr>
      <t>Ф</t>
    </r>
    <r>
      <rPr>
        <sz val="11"/>
        <color theme="1"/>
        <rFont val="Times New Roman"/>
        <family val="1"/>
        <charset val="204"/>
      </rPr>
      <t xml:space="preserve"> - объем фактических расходов из бюджета округа (кассового исполнения) на реализацию муниципальной программы.</t>
    </r>
  </si>
  <si>
    <t>vj Подпрограмма 1</t>
  </si>
  <si>
    <t>vj Подпрограмма 2</t>
  </si>
  <si>
    <t>vj Подпрограмма 3</t>
  </si>
  <si>
    <t>vj Подпрограмма 4</t>
  </si>
  <si>
    <t>vj Подпрограмма 5</t>
  </si>
  <si>
    <t>vj Подпрограмма 6</t>
  </si>
  <si>
    <r>
      <t>R</t>
    </r>
    <r>
      <rPr>
        <sz val="11"/>
        <color theme="1"/>
        <rFont val="Times New Roman"/>
        <family val="1"/>
        <charset val="204"/>
      </rPr>
      <t>пп х vj</t>
    </r>
  </si>
  <si>
    <t>Индикатор 1.2 Повышение квалификации кадрового состава администрации Сергачского муниципального округа (чел.)</t>
  </si>
  <si>
    <t>Индикатор 2.1 Повышение качества и доступности получения информации о социально-экономическом, общественно-политическом и культурном развитии муниципального округа при осуществлении деятельности МП Сергачского муниципального округа «Сергачский информационный центр» (ед.)</t>
  </si>
  <si>
    <t>Подпрограмма 3 Взаимодействие органа местного самоуправления Сергачского муниципального округа с общественными организациями</t>
  </si>
  <si>
    <t>Индикатор 3.1 Повышение уровня информированности  населения о деятельности СО НКО, направленной на решение социальных проблем Сергачского муниципального округа через средства массовой информации муниципального округа (ед.)</t>
  </si>
  <si>
    <t>5. Развитие архивного дела в Сергачском муниципальном округе</t>
  </si>
  <si>
    <t>Подпрограмма 5 Развитие архивного дела в Сергачском муниципальном округе</t>
  </si>
  <si>
    <t>Индикатор 5.1. Доля архивных документов, хранящихся в муниципальном архиве в нормативных условиях, обеспечивающих их постоянное (вечное) и долговременное хранение, в общем количестве документов в муниципальном архиве.</t>
  </si>
  <si>
    <t>Индикатор 5.2. Доля архивных фондов муниципального архива, внесенных в общеотраслевую базу данных "Архивный фонд", от общего количества архивных фондов, хранящихся в муниципальном архиве.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</si>
</sst>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1" xfId="0" applyNumberFormat="1" applyFont="1" applyBorder="1"/>
    <xf numFmtId="164" fontId="1" fillId="0" borderId="0" xfId="0" applyNumberFormat="1" applyFont="1"/>
    <xf numFmtId="165" fontId="1" fillId="0" borderId="1" xfId="0" applyNumberFormat="1" applyFont="1" applyBorder="1"/>
    <xf numFmtId="0" fontId="1" fillId="0" borderId="0" xfId="0" applyFont="1" applyAlignment="1">
      <alignment horizontal="left" vertical="top" wrapText="1"/>
    </xf>
    <xf numFmtId="2" fontId="1" fillId="0" borderId="1" xfId="0" applyNumberFormat="1" applyFont="1" applyBorder="1"/>
    <xf numFmtId="0" fontId="1" fillId="0" borderId="0" xfId="0" applyFont="1" applyBorder="1" applyAlignment="1">
      <alignment horizontal="left" vertical="top" wrapText="1"/>
    </xf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73"/>
  <sheetViews>
    <sheetView tabSelected="1" topLeftCell="A16" workbookViewId="0">
      <selection activeCell="C26" sqref="C26"/>
    </sheetView>
  </sheetViews>
  <sheetFormatPr defaultRowHeight="15" x14ac:dyDescent="0.25"/>
  <cols>
    <col min="1" max="1" width="3.140625" customWidth="1"/>
    <col min="2" max="2" width="39" customWidth="1"/>
    <col min="3" max="3" width="21.42578125" customWidth="1"/>
    <col min="4" max="4" width="21.7109375" customWidth="1"/>
    <col min="5" max="5" width="26" customWidth="1"/>
    <col min="6" max="6" width="21.28515625" customWidth="1"/>
  </cols>
  <sheetData>
    <row r="1" spans="2:6" ht="15.75" x14ac:dyDescent="0.25">
      <c r="B1" s="10"/>
      <c r="C1" s="10"/>
      <c r="D1" s="10"/>
      <c r="E1" s="17"/>
      <c r="F1" s="18" t="s">
        <v>35</v>
      </c>
    </row>
    <row r="2" spans="2:6" ht="24" customHeight="1" x14ac:dyDescent="0.25">
      <c r="B2" s="52" t="s">
        <v>14</v>
      </c>
      <c r="C2" s="52"/>
      <c r="D2" s="52"/>
      <c r="E2" s="52"/>
      <c r="F2" s="52"/>
    </row>
    <row r="3" spans="2:6" ht="21" customHeight="1" x14ac:dyDescent="0.25">
      <c r="B3" s="46" t="s">
        <v>0</v>
      </c>
      <c r="C3" s="46" t="s">
        <v>46</v>
      </c>
      <c r="D3" s="46"/>
      <c r="E3" s="30" t="s">
        <v>45</v>
      </c>
      <c r="F3" s="10"/>
    </row>
    <row r="4" spans="2:6" ht="67.5" customHeight="1" x14ac:dyDescent="0.25">
      <c r="B4" s="46"/>
      <c r="C4" s="8" t="s">
        <v>4</v>
      </c>
      <c r="D4" s="8" t="s">
        <v>47</v>
      </c>
      <c r="E4" s="30"/>
      <c r="F4" s="10"/>
    </row>
    <row r="5" spans="2:6" ht="30" x14ac:dyDescent="0.25">
      <c r="B5" s="5" t="s">
        <v>1</v>
      </c>
      <c r="C5" s="1">
        <v>4</v>
      </c>
      <c r="D5" s="2">
        <v>4</v>
      </c>
      <c r="E5" s="16">
        <f t="shared" ref="E5:E10" si="0">C5/D5</f>
        <v>1</v>
      </c>
      <c r="F5" s="10"/>
    </row>
    <row r="6" spans="2:6" ht="45" x14ac:dyDescent="0.25">
      <c r="B6" s="5" t="s">
        <v>2</v>
      </c>
      <c r="C6" s="2">
        <v>1</v>
      </c>
      <c r="D6" s="2">
        <v>1</v>
      </c>
      <c r="E6" s="2">
        <f t="shared" si="0"/>
        <v>1</v>
      </c>
      <c r="F6" s="10"/>
    </row>
    <row r="7" spans="2:6" ht="61.5" customHeight="1" x14ac:dyDescent="0.25">
      <c r="B7" s="5" t="s">
        <v>49</v>
      </c>
      <c r="C7" s="2">
        <v>1</v>
      </c>
      <c r="D7" s="2">
        <v>1</v>
      </c>
      <c r="E7" s="2">
        <f t="shared" si="0"/>
        <v>1</v>
      </c>
      <c r="F7" s="10"/>
    </row>
    <row r="8" spans="2:6" ht="30.75" customHeight="1" x14ac:dyDescent="0.25">
      <c r="B8" s="3" t="s">
        <v>36</v>
      </c>
      <c r="C8" s="2">
        <v>2</v>
      </c>
      <c r="D8" s="2">
        <v>2</v>
      </c>
      <c r="E8" s="2">
        <f t="shared" si="0"/>
        <v>1</v>
      </c>
      <c r="F8" s="10"/>
    </row>
    <row r="9" spans="2:6" ht="33" customHeight="1" x14ac:dyDescent="0.25">
      <c r="B9" s="3" t="s">
        <v>75</v>
      </c>
      <c r="C9" s="2">
        <v>2</v>
      </c>
      <c r="D9" s="2">
        <v>2</v>
      </c>
      <c r="E9" s="2">
        <f t="shared" si="0"/>
        <v>1</v>
      </c>
      <c r="F9" s="10"/>
    </row>
    <row r="10" spans="2:6" ht="33.75" customHeight="1" x14ac:dyDescent="0.25">
      <c r="B10" s="3" t="s">
        <v>37</v>
      </c>
      <c r="C10" s="2">
        <v>1</v>
      </c>
      <c r="D10" s="2">
        <v>1</v>
      </c>
      <c r="E10" s="2">
        <f t="shared" si="0"/>
        <v>1</v>
      </c>
      <c r="F10" s="10"/>
    </row>
    <row r="11" spans="2:6" ht="34.5" customHeight="1" x14ac:dyDescent="0.25">
      <c r="B11" s="11"/>
      <c r="C11" s="11"/>
      <c r="D11" s="11"/>
      <c r="E11" s="12"/>
      <c r="F11" s="10"/>
    </row>
    <row r="12" spans="2:6" ht="46.5" customHeight="1" x14ac:dyDescent="0.25">
      <c r="B12" s="11"/>
      <c r="C12" s="11"/>
      <c r="D12" s="11"/>
      <c r="E12" s="11"/>
      <c r="F12" s="10"/>
    </row>
    <row r="13" spans="2:6" ht="29.25" customHeight="1" x14ac:dyDescent="0.25">
      <c r="B13" s="11"/>
      <c r="C13" s="11"/>
      <c r="D13" s="11"/>
      <c r="E13" s="11"/>
      <c r="F13" s="10"/>
    </row>
    <row r="14" spans="2:6" ht="16.5" customHeight="1" x14ac:dyDescent="0.25">
      <c r="B14" s="11"/>
      <c r="C14" s="11"/>
      <c r="D14" s="11"/>
      <c r="E14" s="11"/>
      <c r="F14" s="10"/>
    </row>
    <row r="15" spans="2:6" ht="41.25" customHeight="1" x14ac:dyDescent="0.25">
      <c r="B15" s="54" t="s">
        <v>15</v>
      </c>
      <c r="C15" s="54"/>
      <c r="D15" s="54"/>
      <c r="E15" s="54"/>
      <c r="F15" s="10"/>
    </row>
    <row r="16" spans="2:6" ht="13.5" customHeight="1" x14ac:dyDescent="0.25">
      <c r="B16" s="46" t="s">
        <v>0</v>
      </c>
      <c r="C16" s="46" t="s">
        <v>3</v>
      </c>
      <c r="D16" s="46"/>
      <c r="E16" s="30" t="s">
        <v>48</v>
      </c>
      <c r="F16" s="10"/>
    </row>
    <row r="17" spans="2:6" ht="62.25" customHeight="1" x14ac:dyDescent="0.25">
      <c r="B17" s="46"/>
      <c r="C17" s="6" t="s">
        <v>21</v>
      </c>
      <c r="D17" s="6" t="s">
        <v>20</v>
      </c>
      <c r="E17" s="30"/>
      <c r="F17" s="10"/>
    </row>
    <row r="18" spans="2:6" ht="30" x14ac:dyDescent="0.25">
      <c r="B18" s="5" t="s">
        <v>1</v>
      </c>
      <c r="C18" s="22">
        <v>265.20499999999998</v>
      </c>
      <c r="D18" s="22">
        <v>265.20499999999998</v>
      </c>
      <c r="E18" s="2">
        <f t="shared" ref="E18:E23" si="1">D18/C18</f>
        <v>1</v>
      </c>
      <c r="F18" s="10"/>
    </row>
    <row r="19" spans="2:6" ht="45" x14ac:dyDescent="0.25">
      <c r="B19" s="5" t="s">
        <v>2</v>
      </c>
      <c r="C19" s="22">
        <v>10004.299999999999</v>
      </c>
      <c r="D19" s="22">
        <v>9830.7630000000008</v>
      </c>
      <c r="E19" s="2">
        <f t="shared" si="1"/>
        <v>0.98265375888368012</v>
      </c>
      <c r="F19" s="10"/>
    </row>
    <row r="20" spans="2:6" ht="60" x14ac:dyDescent="0.25">
      <c r="B20" s="5" t="s">
        <v>49</v>
      </c>
      <c r="C20" s="20">
        <v>932</v>
      </c>
      <c r="D20" s="20">
        <v>932</v>
      </c>
      <c r="E20" s="2">
        <f t="shared" si="1"/>
        <v>1</v>
      </c>
      <c r="F20" s="10"/>
    </row>
    <row r="21" spans="2:6" ht="30" x14ac:dyDescent="0.25">
      <c r="B21" s="3" t="s">
        <v>36</v>
      </c>
      <c r="C21" s="22">
        <v>9400.0339999999997</v>
      </c>
      <c r="D21" s="22">
        <v>9097.0120000000006</v>
      </c>
      <c r="E21" s="24">
        <f>D21/C21</f>
        <v>0.96776373362053802</v>
      </c>
      <c r="F21" s="10"/>
    </row>
    <row r="22" spans="2:6" ht="30" x14ac:dyDescent="0.25">
      <c r="B22" s="5" t="s">
        <v>75</v>
      </c>
      <c r="C22" s="22">
        <v>0</v>
      </c>
      <c r="D22" s="22">
        <v>0</v>
      </c>
      <c r="E22" s="2">
        <v>1</v>
      </c>
      <c r="F22" s="10"/>
    </row>
    <row r="23" spans="2:6" ht="30" x14ac:dyDescent="0.25">
      <c r="B23" s="5" t="s">
        <v>37</v>
      </c>
      <c r="C23" s="22">
        <v>89181.452000000005</v>
      </c>
      <c r="D23" s="22">
        <v>87856.78</v>
      </c>
      <c r="E23" s="24">
        <f t="shared" si="1"/>
        <v>0.98514632840918526</v>
      </c>
      <c r="F23" s="10"/>
    </row>
    <row r="24" spans="2:6" ht="30.75" customHeight="1" x14ac:dyDescent="0.25">
      <c r="B24" s="10"/>
      <c r="C24" s="10"/>
      <c r="D24" s="27">
        <f>SUM(D18:D23)</f>
        <v>107981.76000000001</v>
      </c>
      <c r="E24" s="10"/>
      <c r="F24" s="10"/>
    </row>
    <row r="25" spans="2:6" ht="33.75" customHeight="1" x14ac:dyDescent="0.25">
      <c r="B25" s="10"/>
      <c r="C25" s="10"/>
      <c r="D25" s="10"/>
      <c r="E25" s="10"/>
      <c r="F25" s="10"/>
    </row>
    <row r="26" spans="2:6" ht="36" customHeight="1" x14ac:dyDescent="0.25">
      <c r="B26" s="10"/>
      <c r="C26" s="10"/>
      <c r="D26" s="10"/>
      <c r="E26" s="10"/>
      <c r="F26" s="10"/>
    </row>
    <row r="27" spans="2:6" ht="45.75" customHeight="1" x14ac:dyDescent="0.25">
      <c r="B27" s="10"/>
      <c r="C27" s="10"/>
      <c r="D27" s="10"/>
      <c r="E27" s="10"/>
      <c r="F27" s="10"/>
    </row>
    <row r="28" spans="2:6" ht="25.5" customHeight="1" x14ac:dyDescent="0.25">
      <c r="B28" s="53" t="s">
        <v>16</v>
      </c>
      <c r="C28" s="53"/>
      <c r="D28" s="53"/>
      <c r="E28" s="53"/>
      <c r="F28" s="53"/>
    </row>
    <row r="29" spans="2:6" x14ac:dyDescent="0.25">
      <c r="B29" s="53"/>
      <c r="C29" s="53"/>
      <c r="D29" s="53"/>
      <c r="E29" s="53"/>
      <c r="F29" s="53"/>
    </row>
    <row r="30" spans="2:6" ht="11.25" customHeight="1" x14ac:dyDescent="0.25">
      <c r="B30" s="53"/>
      <c r="C30" s="53"/>
      <c r="D30" s="53"/>
      <c r="E30" s="53"/>
      <c r="F30" s="53"/>
    </row>
    <row r="31" spans="2:6" ht="4.5" customHeight="1" x14ac:dyDescent="0.25">
      <c r="B31" s="53"/>
      <c r="C31" s="53"/>
      <c r="D31" s="53"/>
      <c r="E31" s="53"/>
      <c r="F31" s="53"/>
    </row>
    <row r="32" spans="2:6" ht="10.5" hidden="1" customHeight="1" x14ac:dyDescent="0.25">
      <c r="B32" s="54"/>
      <c r="C32" s="54"/>
      <c r="D32" s="54"/>
      <c r="E32" s="54"/>
      <c r="F32" s="54"/>
    </row>
    <row r="33" spans="2:6" ht="41.25" customHeight="1" x14ac:dyDescent="0.25">
      <c r="B33" s="46" t="s">
        <v>5</v>
      </c>
      <c r="C33" s="30" t="s">
        <v>6</v>
      </c>
      <c r="D33" s="30"/>
      <c r="E33" s="55" t="s">
        <v>51</v>
      </c>
      <c r="F33" s="30" t="s">
        <v>52</v>
      </c>
    </row>
    <row r="34" spans="2:6" ht="141" customHeight="1" x14ac:dyDescent="0.25">
      <c r="B34" s="46"/>
      <c r="C34" s="6" t="s">
        <v>8</v>
      </c>
      <c r="D34" s="6" t="s">
        <v>7</v>
      </c>
      <c r="E34" s="56"/>
      <c r="F34" s="30"/>
    </row>
    <row r="35" spans="2:6" ht="19.5" customHeight="1" x14ac:dyDescent="0.25">
      <c r="B35" s="47" t="s">
        <v>9</v>
      </c>
      <c r="C35" s="47"/>
      <c r="D35" s="47"/>
      <c r="E35" s="47"/>
      <c r="F35" s="16">
        <f>SUM(E36:E39)/4</f>
        <v>1.013157894736842</v>
      </c>
    </row>
    <row r="36" spans="2:6" ht="63.75" customHeight="1" x14ac:dyDescent="0.25">
      <c r="B36" s="5" t="s">
        <v>10</v>
      </c>
      <c r="C36" s="2">
        <v>100</v>
      </c>
      <c r="D36" s="2">
        <v>100</v>
      </c>
      <c r="E36" s="2">
        <f>D36/C36</f>
        <v>1</v>
      </c>
      <c r="F36" s="2"/>
    </row>
    <row r="37" spans="2:6" ht="63" customHeight="1" x14ac:dyDescent="0.25">
      <c r="B37" s="5" t="s">
        <v>71</v>
      </c>
      <c r="C37" s="2">
        <v>8</v>
      </c>
      <c r="D37" s="2">
        <v>12</v>
      </c>
      <c r="E37" s="29">
        <v>1</v>
      </c>
      <c r="F37" s="2"/>
    </row>
    <row r="38" spans="2:6" ht="63.75" customHeight="1" x14ac:dyDescent="0.25">
      <c r="B38" s="5" t="s">
        <v>11</v>
      </c>
      <c r="C38" s="2">
        <v>95</v>
      </c>
      <c r="D38" s="2">
        <v>100</v>
      </c>
      <c r="E38" s="16">
        <f>D38/C38</f>
        <v>1.0526315789473684</v>
      </c>
      <c r="F38" s="2"/>
    </row>
    <row r="39" spans="2:6" ht="83.25" customHeight="1" x14ac:dyDescent="0.25">
      <c r="B39" s="3" t="s">
        <v>12</v>
      </c>
      <c r="C39" s="2">
        <v>100</v>
      </c>
      <c r="D39" s="2">
        <v>100</v>
      </c>
      <c r="E39" s="2">
        <f>D39/C39</f>
        <v>1</v>
      </c>
      <c r="F39" s="2"/>
    </row>
    <row r="40" spans="2:6" ht="15.75" customHeight="1" x14ac:dyDescent="0.25">
      <c r="B40" s="47" t="s">
        <v>13</v>
      </c>
      <c r="C40" s="47"/>
      <c r="D40" s="47"/>
      <c r="E40" s="47"/>
      <c r="F40" s="16">
        <f>SUM(E41)/1</f>
        <v>1</v>
      </c>
    </row>
    <row r="41" spans="2:6" ht="135" x14ac:dyDescent="0.25">
      <c r="B41" s="5" t="s">
        <v>72</v>
      </c>
      <c r="C41" s="2">
        <v>1240</v>
      </c>
      <c r="D41" s="2">
        <v>2722</v>
      </c>
      <c r="E41" s="16">
        <v>1</v>
      </c>
      <c r="F41" s="2"/>
    </row>
    <row r="42" spans="2:6" ht="30" customHeight="1" x14ac:dyDescent="0.25">
      <c r="B42" s="47" t="s">
        <v>73</v>
      </c>
      <c r="C42" s="47"/>
      <c r="D42" s="47"/>
      <c r="E42" s="47"/>
      <c r="F42" s="16">
        <f>SUM(E43)/1</f>
        <v>1.0465116279069768</v>
      </c>
    </row>
    <row r="43" spans="2:6" ht="105" customHeight="1" x14ac:dyDescent="0.25">
      <c r="B43" s="5" t="s">
        <v>74</v>
      </c>
      <c r="C43" s="2">
        <v>86</v>
      </c>
      <c r="D43" s="2">
        <v>90</v>
      </c>
      <c r="E43" s="16">
        <f>D43/C43</f>
        <v>1.0465116279069768</v>
      </c>
      <c r="F43" s="2"/>
    </row>
    <row r="44" spans="2:6" x14ac:dyDescent="0.25">
      <c r="B44" s="48" t="s">
        <v>38</v>
      </c>
      <c r="C44" s="48"/>
      <c r="D44" s="48"/>
      <c r="E44" s="48"/>
      <c r="F44" s="16">
        <f>SUM(E45:E46)/2</f>
        <v>1.0076923076923077</v>
      </c>
    </row>
    <row r="45" spans="2:6" ht="45" x14ac:dyDescent="0.25">
      <c r="B45" s="4" t="s">
        <v>39</v>
      </c>
      <c r="C45" s="2">
        <v>65</v>
      </c>
      <c r="D45" s="2">
        <v>66</v>
      </c>
      <c r="E45" s="16">
        <f>D45/C45</f>
        <v>1.0153846153846153</v>
      </c>
      <c r="F45" s="2"/>
    </row>
    <row r="46" spans="2:6" ht="45" x14ac:dyDescent="0.25">
      <c r="B46" s="4" t="s">
        <v>40</v>
      </c>
      <c r="C46" s="2">
        <v>100</v>
      </c>
      <c r="D46" s="2">
        <v>100</v>
      </c>
      <c r="E46" s="2">
        <f>D46/C46</f>
        <v>1</v>
      </c>
      <c r="F46" s="2"/>
    </row>
    <row r="47" spans="2:6" ht="30" customHeight="1" x14ac:dyDescent="0.25">
      <c r="B47" s="47" t="s">
        <v>76</v>
      </c>
      <c r="C47" s="47"/>
      <c r="D47" s="47"/>
      <c r="E47" s="47"/>
      <c r="F47" s="16">
        <f>SUM(E48:E49)/2</f>
        <v>1</v>
      </c>
    </row>
    <row r="48" spans="2:6" ht="105.75" customHeight="1" x14ac:dyDescent="0.25">
      <c r="B48" s="3" t="s">
        <v>77</v>
      </c>
      <c r="C48" s="2">
        <v>100</v>
      </c>
      <c r="D48" s="2">
        <v>100</v>
      </c>
      <c r="E48" s="16">
        <f>D48/C48</f>
        <v>1</v>
      </c>
      <c r="F48" s="2"/>
    </row>
    <row r="49" spans="2:6" ht="136.5" customHeight="1" x14ac:dyDescent="0.25">
      <c r="B49" s="3" t="s">
        <v>78</v>
      </c>
      <c r="C49" s="2">
        <v>100</v>
      </c>
      <c r="D49" s="2">
        <v>100</v>
      </c>
      <c r="E49" s="16">
        <f>D49/C49</f>
        <v>1</v>
      </c>
      <c r="F49" s="2"/>
    </row>
    <row r="50" spans="2:6" x14ac:dyDescent="0.25">
      <c r="B50" s="49" t="s">
        <v>41</v>
      </c>
      <c r="C50" s="50"/>
      <c r="D50" s="50"/>
      <c r="E50" s="51"/>
      <c r="F50" s="2">
        <f>SUM(E51)/1</f>
        <v>1</v>
      </c>
    </row>
    <row r="51" spans="2:6" x14ac:dyDescent="0.25">
      <c r="B51" s="2" t="s">
        <v>42</v>
      </c>
      <c r="C51" s="2">
        <v>1</v>
      </c>
      <c r="D51" s="2">
        <v>1</v>
      </c>
      <c r="E51" s="2">
        <f>D51/C51</f>
        <v>1</v>
      </c>
      <c r="F51" s="2"/>
    </row>
    <row r="52" spans="2:6" ht="33" customHeight="1" x14ac:dyDescent="0.25">
      <c r="B52" s="11"/>
      <c r="C52" s="11"/>
      <c r="D52" s="11"/>
      <c r="E52" s="11"/>
      <c r="F52" s="11"/>
    </row>
    <row r="53" spans="2:6" ht="36.75" customHeight="1" x14ac:dyDescent="0.25">
      <c r="B53" s="11"/>
      <c r="C53" s="11"/>
      <c r="D53" s="11"/>
      <c r="E53" s="11"/>
      <c r="F53" s="11"/>
    </row>
    <row r="54" spans="2:6" ht="40.5" customHeight="1" x14ac:dyDescent="0.25">
      <c r="B54" s="11"/>
      <c r="C54" s="11"/>
      <c r="D54" s="11"/>
      <c r="E54" s="11"/>
      <c r="F54" s="11"/>
    </row>
    <row r="55" spans="2:6" ht="40.5" customHeight="1" x14ac:dyDescent="0.25">
      <c r="B55" s="11"/>
      <c r="C55" s="11"/>
      <c r="D55" s="11"/>
      <c r="E55" s="11"/>
      <c r="F55" s="11"/>
    </row>
    <row r="56" spans="2:6" ht="40.5" customHeight="1" x14ac:dyDescent="0.25">
      <c r="B56" s="11"/>
      <c r="C56" s="11"/>
      <c r="D56" s="11"/>
      <c r="E56" s="11"/>
      <c r="F56" s="11"/>
    </row>
    <row r="57" spans="2:6" ht="15.75" customHeight="1" x14ac:dyDescent="0.25">
      <c r="B57" s="11"/>
      <c r="C57" s="11"/>
      <c r="D57" s="11"/>
      <c r="E57" s="11"/>
      <c r="F57" s="11"/>
    </row>
    <row r="58" spans="2:6" ht="12.75" customHeight="1" x14ac:dyDescent="0.25">
      <c r="B58" s="11"/>
      <c r="C58" s="11"/>
      <c r="D58" s="11"/>
      <c r="E58" s="11"/>
      <c r="F58" s="11"/>
    </row>
    <row r="59" spans="2:6" ht="9" customHeight="1" x14ac:dyDescent="0.25">
      <c r="B59" s="11"/>
      <c r="C59" s="11"/>
      <c r="D59" s="11"/>
      <c r="E59" s="11"/>
      <c r="F59" s="11"/>
    </row>
    <row r="60" spans="2:6" ht="34.5" customHeight="1" x14ac:dyDescent="0.25">
      <c r="B60" s="53" t="s">
        <v>17</v>
      </c>
      <c r="C60" s="53"/>
      <c r="D60" s="53"/>
      <c r="E60" s="53"/>
      <c r="F60" s="53"/>
    </row>
    <row r="61" spans="2:6" ht="75.75" hidden="1" customHeight="1" x14ac:dyDescent="0.25">
      <c r="B61" s="53"/>
      <c r="C61" s="53"/>
      <c r="D61" s="53"/>
      <c r="E61" s="53"/>
      <c r="F61" s="53"/>
    </row>
    <row r="62" spans="2:6" hidden="1" x14ac:dyDescent="0.25">
      <c r="B62" s="53"/>
      <c r="C62" s="53"/>
      <c r="D62" s="53"/>
      <c r="E62" s="53"/>
      <c r="F62" s="53"/>
    </row>
    <row r="63" spans="2:6" ht="12.75" hidden="1" customHeight="1" x14ac:dyDescent="0.25">
      <c r="B63" s="53"/>
      <c r="C63" s="53"/>
      <c r="D63" s="53"/>
      <c r="E63" s="53"/>
      <c r="F63" s="53"/>
    </row>
    <row r="64" spans="2:6" ht="32.25" hidden="1" customHeight="1" x14ac:dyDescent="0.25">
      <c r="B64" s="53"/>
      <c r="C64" s="53"/>
      <c r="D64" s="53"/>
      <c r="E64" s="53"/>
      <c r="F64" s="53"/>
    </row>
    <row r="65" spans="2:6" ht="69.75" customHeight="1" x14ac:dyDescent="0.25">
      <c r="B65" s="7" t="s">
        <v>0</v>
      </c>
      <c r="C65" s="43" t="s">
        <v>53</v>
      </c>
      <c r="D65" s="44"/>
      <c r="E65" s="45"/>
      <c r="F65" s="10"/>
    </row>
    <row r="66" spans="2:6" ht="30" x14ac:dyDescent="0.25">
      <c r="B66" s="5" t="s">
        <v>1</v>
      </c>
      <c r="C66" s="40">
        <f>E5*0.2+E18*0.3+F35*0.5</f>
        <v>1.006578947368421</v>
      </c>
      <c r="D66" s="41"/>
      <c r="E66" s="42"/>
      <c r="F66" s="10"/>
    </row>
    <row r="67" spans="2:6" ht="45" x14ac:dyDescent="0.25">
      <c r="B67" s="5" t="s">
        <v>2</v>
      </c>
      <c r="C67" s="37">
        <f>E6*0.2+E19*0.3+F40*0.5</f>
        <v>0.99479612766510406</v>
      </c>
      <c r="D67" s="38"/>
      <c r="E67" s="39"/>
      <c r="F67" s="10"/>
    </row>
    <row r="68" spans="2:6" ht="60" x14ac:dyDescent="0.25">
      <c r="B68" s="5" t="s">
        <v>49</v>
      </c>
      <c r="C68" s="40">
        <f>E7*0.2+E20*0.3+F42*0.5</f>
        <v>1.0232558139534884</v>
      </c>
      <c r="D68" s="41"/>
      <c r="E68" s="42"/>
      <c r="F68" s="10"/>
    </row>
    <row r="69" spans="2:6" ht="30" x14ac:dyDescent="0.25">
      <c r="B69" s="3" t="s">
        <v>36</v>
      </c>
      <c r="C69" s="40">
        <f>E8*0.2+E21*0.3+F44*0.5</f>
        <v>0.99417527393231531</v>
      </c>
      <c r="D69" s="41"/>
      <c r="E69" s="42"/>
      <c r="F69" s="10"/>
    </row>
    <row r="70" spans="2:6" ht="60" x14ac:dyDescent="0.25">
      <c r="B70" s="5" t="s">
        <v>50</v>
      </c>
      <c r="C70" s="37">
        <f>E9*0.2+E22*0.3+F47*0.5</f>
        <v>1</v>
      </c>
      <c r="D70" s="38"/>
      <c r="E70" s="39"/>
      <c r="F70" s="10"/>
    </row>
    <row r="71" spans="2:6" ht="30" x14ac:dyDescent="0.25">
      <c r="B71" s="5" t="s">
        <v>37</v>
      </c>
      <c r="C71" s="40">
        <f>E10*0.2+E23*0.3+F50*0.5</f>
        <v>0.9955438985227556</v>
      </c>
      <c r="D71" s="41"/>
      <c r="E71" s="42"/>
      <c r="F71" s="10"/>
    </row>
    <row r="72" spans="2:6" x14ac:dyDescent="0.25">
      <c r="B72" s="25"/>
      <c r="C72" s="26"/>
      <c r="D72" s="26"/>
      <c r="E72" s="26"/>
      <c r="F72" s="10"/>
    </row>
    <row r="73" spans="2:6" x14ac:dyDescent="0.25">
      <c r="B73" s="25"/>
      <c r="C73" s="26"/>
      <c r="D73" s="26"/>
      <c r="E73" s="26"/>
      <c r="F73" s="10"/>
    </row>
    <row r="74" spans="2:6" ht="27" customHeight="1" x14ac:dyDescent="0.25">
      <c r="B74" s="10"/>
      <c r="C74" s="10"/>
      <c r="D74" s="10"/>
      <c r="E74" s="10"/>
      <c r="F74" s="10"/>
    </row>
    <row r="75" spans="2:6" ht="27" customHeight="1" x14ac:dyDescent="0.25">
      <c r="B75" s="10"/>
      <c r="C75" s="10"/>
      <c r="D75" s="10"/>
      <c r="E75" s="10"/>
      <c r="F75" s="10"/>
    </row>
    <row r="76" spans="2:6" ht="13.5" customHeight="1" x14ac:dyDescent="0.25">
      <c r="B76" s="10"/>
      <c r="C76" s="10"/>
      <c r="D76" s="10"/>
      <c r="E76" s="10"/>
      <c r="F76" s="10"/>
    </row>
    <row r="77" spans="2:6" x14ac:dyDescent="0.25">
      <c r="B77" s="19"/>
      <c r="C77" s="19"/>
      <c r="D77" s="19"/>
      <c r="E77" s="10"/>
      <c r="F77" s="10"/>
    </row>
    <row r="78" spans="2:6" ht="10.5" customHeight="1" x14ac:dyDescent="0.25">
      <c r="B78" s="31" t="s">
        <v>18</v>
      </c>
      <c r="C78" s="31"/>
      <c r="D78" s="31"/>
      <c r="E78" s="31"/>
      <c r="F78" s="31"/>
    </row>
    <row r="79" spans="2:6" ht="19.5" customHeight="1" x14ac:dyDescent="0.25">
      <c r="B79" s="31"/>
      <c r="C79" s="31"/>
      <c r="D79" s="31"/>
      <c r="E79" s="31"/>
      <c r="F79" s="31"/>
    </row>
    <row r="80" spans="2:6" ht="15" hidden="1" customHeight="1" x14ac:dyDescent="0.25">
      <c r="B80" s="31"/>
      <c r="C80" s="31"/>
      <c r="D80" s="31"/>
      <c r="E80" s="31"/>
      <c r="F80" s="31"/>
    </row>
    <row r="81" spans="2:6" ht="15" hidden="1" customHeight="1" x14ac:dyDescent="0.25">
      <c r="B81" s="31"/>
      <c r="C81" s="31"/>
      <c r="D81" s="31"/>
      <c r="E81" s="31"/>
      <c r="F81" s="31"/>
    </row>
    <row r="82" spans="2:6" ht="15" hidden="1" customHeight="1" x14ac:dyDescent="0.25">
      <c r="B82" s="31"/>
      <c r="C82" s="31"/>
      <c r="D82" s="31"/>
      <c r="E82" s="31"/>
      <c r="F82" s="31"/>
    </row>
    <row r="83" spans="2:6" ht="8.25" customHeight="1" x14ac:dyDescent="0.25">
      <c r="B83" s="31"/>
      <c r="C83" s="31"/>
      <c r="D83" s="31"/>
      <c r="E83" s="31"/>
      <c r="F83" s="31"/>
    </row>
    <row r="84" spans="2:6" ht="3.75" customHeight="1" x14ac:dyDescent="0.25">
      <c r="B84" s="31"/>
      <c r="C84" s="31"/>
      <c r="D84" s="31"/>
      <c r="E84" s="31"/>
      <c r="F84" s="31"/>
    </row>
    <row r="85" spans="2:6" x14ac:dyDescent="0.25">
      <c r="B85" s="10"/>
      <c r="C85" s="10"/>
      <c r="D85" s="10"/>
      <c r="E85" s="10"/>
      <c r="F85" s="10"/>
    </row>
    <row r="86" spans="2:6" x14ac:dyDescent="0.25">
      <c r="B86" s="33" t="s">
        <v>55</v>
      </c>
      <c r="C86" s="33"/>
      <c r="D86" s="33"/>
      <c r="E86" s="33"/>
      <c r="F86" s="10"/>
    </row>
    <row r="87" spans="2:6" x14ac:dyDescent="0.25">
      <c r="B87" s="10"/>
      <c r="C87" s="10"/>
      <c r="D87" s="10"/>
      <c r="E87" s="10"/>
      <c r="F87" s="10"/>
    </row>
    <row r="88" spans="2:6" ht="18.75" x14ac:dyDescent="0.3">
      <c r="B88" s="2" t="s">
        <v>54</v>
      </c>
      <c r="C88" s="16">
        <f>SUM(E36:E39,E41,E43,E45:E46,E48:E49,E51)</f>
        <v>11.11452782223896</v>
      </c>
      <c r="D88" s="10"/>
      <c r="E88" s="10"/>
      <c r="F88" s="10"/>
    </row>
    <row r="89" spans="2:6" x14ac:dyDescent="0.25">
      <c r="B89" s="13"/>
      <c r="C89" s="13"/>
      <c r="D89" s="13"/>
      <c r="E89" s="10"/>
      <c r="F89" s="10"/>
    </row>
    <row r="90" spans="2:6" x14ac:dyDescent="0.25">
      <c r="B90" s="34" t="s">
        <v>27</v>
      </c>
      <c r="C90" s="34"/>
      <c r="D90" s="34"/>
      <c r="E90" s="34"/>
      <c r="F90" s="10"/>
    </row>
    <row r="91" spans="2:6" x14ac:dyDescent="0.25">
      <c r="B91" s="10"/>
      <c r="C91" s="10"/>
      <c r="D91" s="10"/>
      <c r="E91" s="10"/>
      <c r="F91" s="10"/>
    </row>
    <row r="92" spans="2:6" ht="18.75" x14ac:dyDescent="0.3">
      <c r="B92" s="2" t="s">
        <v>57</v>
      </c>
      <c r="C92" s="2" t="s">
        <v>43</v>
      </c>
      <c r="D92" s="10"/>
      <c r="E92" s="10"/>
      <c r="F92" s="10"/>
    </row>
    <row r="93" spans="2:6" x14ac:dyDescent="0.25">
      <c r="B93" s="10"/>
      <c r="C93" s="10"/>
      <c r="D93" s="10"/>
      <c r="E93" s="10"/>
      <c r="F93" s="10"/>
    </row>
    <row r="94" spans="2:6" ht="104.25" customHeight="1" x14ac:dyDescent="0.25">
      <c r="B94" s="32" t="s">
        <v>56</v>
      </c>
      <c r="C94" s="32"/>
      <c r="D94" s="32"/>
      <c r="E94" s="32"/>
      <c r="F94" s="10"/>
    </row>
    <row r="95" spans="2:6" x14ac:dyDescent="0.25">
      <c r="B95" s="10"/>
      <c r="C95" s="10"/>
      <c r="D95" s="10"/>
      <c r="E95" s="10"/>
      <c r="F95" s="10"/>
    </row>
    <row r="96" spans="2:6" x14ac:dyDescent="0.25">
      <c r="B96" s="35" t="s">
        <v>19</v>
      </c>
      <c r="C96" s="35"/>
      <c r="D96" s="35"/>
      <c r="E96" s="35"/>
      <c r="F96" s="10"/>
    </row>
    <row r="97" spans="2:6" x14ac:dyDescent="0.25">
      <c r="B97" s="10"/>
      <c r="C97" s="10"/>
      <c r="D97" s="10"/>
      <c r="E97" s="10"/>
      <c r="F97" s="10"/>
    </row>
    <row r="98" spans="2:6" ht="18.75" x14ac:dyDescent="0.3">
      <c r="B98" s="14" t="s">
        <v>58</v>
      </c>
      <c r="C98" s="27">
        <f>SUM(C88,C92)/11</f>
        <v>1.0104116202035418</v>
      </c>
      <c r="D98" s="10"/>
      <c r="E98" s="10"/>
      <c r="F98" s="10"/>
    </row>
    <row r="99" spans="2:6" x14ac:dyDescent="0.25">
      <c r="B99" s="10"/>
      <c r="C99" s="10"/>
      <c r="D99" s="10"/>
      <c r="E99" s="10"/>
      <c r="F99" s="10"/>
    </row>
    <row r="100" spans="2:6" ht="100.5" customHeight="1" x14ac:dyDescent="0.25">
      <c r="B100" s="32" t="s">
        <v>59</v>
      </c>
      <c r="C100" s="32"/>
      <c r="D100" s="32"/>
      <c r="E100" s="32"/>
      <c r="F100" s="10"/>
    </row>
    <row r="101" spans="2:6" ht="22.5" customHeight="1" x14ac:dyDescent="0.25">
      <c r="B101" s="23"/>
      <c r="C101" s="23"/>
      <c r="D101" s="23"/>
      <c r="E101" s="23"/>
      <c r="F101" s="10"/>
    </row>
    <row r="102" spans="2:6" ht="27" customHeight="1" x14ac:dyDescent="0.25">
      <c r="B102" s="36" t="s">
        <v>28</v>
      </c>
      <c r="C102" s="36"/>
      <c r="D102" s="36"/>
      <c r="E102" s="36"/>
      <c r="F102" s="36"/>
    </row>
    <row r="103" spans="2:6" ht="3.75" customHeight="1" x14ac:dyDescent="0.25">
      <c r="B103" s="36"/>
      <c r="C103" s="36"/>
      <c r="D103" s="36"/>
      <c r="E103" s="36"/>
      <c r="F103" s="36"/>
    </row>
    <row r="104" spans="2:6" x14ac:dyDescent="0.25">
      <c r="B104" s="10"/>
      <c r="C104" s="10"/>
      <c r="D104" s="10"/>
      <c r="E104" s="10"/>
      <c r="F104" s="10"/>
    </row>
    <row r="105" spans="2:6" ht="18.75" x14ac:dyDescent="0.3">
      <c r="B105" s="10" t="s">
        <v>60</v>
      </c>
      <c r="C105" s="10">
        <f>0.5*C98</f>
        <v>0.5052058101017709</v>
      </c>
      <c r="D105" s="10">
        <f>0.5*SUM(D115:D120)</f>
        <v>0.49781340303518151</v>
      </c>
      <c r="E105" s="21">
        <f>C105+D105</f>
        <v>1.0030192131369524</v>
      </c>
      <c r="F105" s="10"/>
    </row>
    <row r="106" spans="2:6" ht="6.75" customHeight="1" x14ac:dyDescent="0.25">
      <c r="B106" s="10"/>
      <c r="C106" s="10"/>
      <c r="D106" s="10"/>
      <c r="E106" s="10"/>
      <c r="F106" s="10"/>
    </row>
    <row r="107" spans="2:6" ht="18.75" x14ac:dyDescent="0.3">
      <c r="B107" s="10" t="s">
        <v>44</v>
      </c>
      <c r="C107" s="10"/>
      <c r="D107" s="10"/>
      <c r="E107" s="10"/>
      <c r="F107" s="10"/>
    </row>
    <row r="108" spans="2:6" ht="18.75" customHeight="1" x14ac:dyDescent="0.25">
      <c r="B108" s="10"/>
      <c r="C108" s="10"/>
      <c r="D108" s="10"/>
      <c r="E108" s="10"/>
      <c r="F108" s="10"/>
    </row>
    <row r="109" spans="2:6" ht="120" customHeight="1" x14ac:dyDescent="0.25">
      <c r="B109" s="32" t="s">
        <v>61</v>
      </c>
      <c r="C109" s="32"/>
      <c r="D109" s="32"/>
      <c r="E109" s="32"/>
      <c r="F109" s="10"/>
    </row>
    <row r="110" spans="2:6" ht="12" customHeight="1" x14ac:dyDescent="0.25">
      <c r="B110" s="10"/>
      <c r="C110" s="10"/>
      <c r="D110" s="10"/>
      <c r="E110" s="10"/>
      <c r="F110" s="10"/>
    </row>
    <row r="111" spans="2:6" ht="15.75" customHeight="1" x14ac:dyDescent="0.3">
      <c r="B111" s="10" t="s">
        <v>62</v>
      </c>
      <c r="C111" s="10"/>
      <c r="D111" s="10"/>
      <c r="E111" s="10"/>
      <c r="F111" s="10"/>
    </row>
    <row r="112" spans="2:6" ht="9" customHeight="1" x14ac:dyDescent="0.25">
      <c r="B112" s="10"/>
      <c r="C112" s="10"/>
      <c r="D112" s="10"/>
      <c r="E112" s="10"/>
      <c r="F112" s="10"/>
    </row>
    <row r="113" spans="2:6" ht="84" customHeight="1" x14ac:dyDescent="0.25">
      <c r="B113" s="32" t="s">
        <v>63</v>
      </c>
      <c r="C113" s="32"/>
      <c r="D113" s="32"/>
      <c r="E113" s="32"/>
      <c r="F113" s="10"/>
    </row>
    <row r="114" spans="2:6" ht="15.75" customHeight="1" x14ac:dyDescent="0.25">
      <c r="B114" s="23"/>
      <c r="C114" s="23"/>
      <c r="D114" s="28" t="s">
        <v>70</v>
      </c>
      <c r="E114" s="23"/>
      <c r="F114" s="10"/>
    </row>
    <row r="115" spans="2:6" ht="16.5" customHeight="1" x14ac:dyDescent="0.25">
      <c r="B115" s="23" t="s">
        <v>64</v>
      </c>
      <c r="C115" s="23">
        <f>D18/D24</f>
        <v>2.4560166457742488E-3</v>
      </c>
      <c r="D115" s="23">
        <f t="shared" ref="D115:D120" si="2">C66*C115</f>
        <v>2.4721746500227636E-3</v>
      </c>
      <c r="E115" s="23"/>
      <c r="F115" s="10"/>
    </row>
    <row r="116" spans="2:6" ht="18" customHeight="1" x14ac:dyDescent="0.25">
      <c r="B116" s="23" t="s">
        <v>65</v>
      </c>
      <c r="C116" s="23">
        <f>D19/D24</f>
        <v>9.1040959139765829E-2</v>
      </c>
      <c r="D116" s="23">
        <f t="shared" si="2"/>
        <v>9.0567193611156005E-2</v>
      </c>
      <c r="E116" s="23"/>
      <c r="F116" s="10"/>
    </row>
    <row r="117" spans="2:6" ht="14.25" customHeight="1" x14ac:dyDescent="0.25">
      <c r="B117" s="23" t="s">
        <v>66</v>
      </c>
      <c r="C117" s="23">
        <f>D20/D24</f>
        <v>8.631087324377746E-3</v>
      </c>
      <c r="D117" s="23">
        <f t="shared" si="2"/>
        <v>8.8318102854097868E-3</v>
      </c>
      <c r="E117" s="23"/>
      <c r="F117" s="10"/>
    </row>
    <row r="118" spans="2:6" ht="17.25" customHeight="1" x14ac:dyDescent="0.25">
      <c r="B118" s="23" t="s">
        <v>67</v>
      </c>
      <c r="C118" s="23">
        <f>D21/D24</f>
        <v>8.4245820775656927E-2</v>
      </c>
      <c r="D118" s="23">
        <f t="shared" si="2"/>
        <v>8.3755111947291461E-2</v>
      </c>
      <c r="E118" s="23"/>
      <c r="F118" s="10"/>
    </row>
    <row r="119" spans="2:6" ht="15" customHeight="1" x14ac:dyDescent="0.25">
      <c r="B119" s="23" t="s">
        <v>68</v>
      </c>
      <c r="C119" s="23">
        <f>D22/D24</f>
        <v>0</v>
      </c>
      <c r="D119" s="23">
        <f t="shared" si="2"/>
        <v>0</v>
      </c>
      <c r="E119" s="23"/>
      <c r="F119" s="10"/>
    </row>
    <row r="120" spans="2:6" ht="18" customHeight="1" x14ac:dyDescent="0.25">
      <c r="B120" s="23" t="s">
        <v>69</v>
      </c>
      <c r="C120" s="23">
        <f>D23/D24</f>
        <v>0.81362611611442515</v>
      </c>
      <c r="D120" s="23">
        <f t="shared" si="2"/>
        <v>0.810000515576483</v>
      </c>
      <c r="E120" s="23"/>
      <c r="F120" s="10"/>
    </row>
    <row r="121" spans="2:6" ht="29.25" customHeight="1" x14ac:dyDescent="0.25">
      <c r="B121" s="10"/>
      <c r="C121" s="10"/>
      <c r="D121" s="10"/>
      <c r="E121" s="10"/>
      <c r="F121" s="10"/>
    </row>
    <row r="122" spans="2:6" ht="33.75" customHeight="1" x14ac:dyDescent="0.25">
      <c r="B122" s="32" t="s">
        <v>29</v>
      </c>
      <c r="C122" s="32"/>
      <c r="D122" s="32"/>
      <c r="E122" s="32"/>
      <c r="F122" s="10"/>
    </row>
    <row r="123" spans="2:6" ht="10.5" customHeight="1" x14ac:dyDescent="0.25">
      <c r="B123" s="10"/>
      <c r="C123" s="10"/>
      <c r="D123" s="10"/>
      <c r="E123" s="10"/>
      <c r="F123" s="10"/>
    </row>
    <row r="124" spans="2:6" ht="18.75" x14ac:dyDescent="0.25">
      <c r="B124" s="9" t="s">
        <v>30</v>
      </c>
      <c r="C124" s="46" t="s">
        <v>22</v>
      </c>
      <c r="D124" s="46"/>
      <c r="E124" s="10"/>
      <c r="F124" s="10"/>
    </row>
    <row r="125" spans="2:6" ht="18.75" x14ac:dyDescent="0.25">
      <c r="B125" s="15" t="s">
        <v>31</v>
      </c>
      <c r="C125" s="46" t="s">
        <v>23</v>
      </c>
      <c r="D125" s="46"/>
      <c r="E125" s="10"/>
      <c r="F125" s="10"/>
    </row>
    <row r="126" spans="2:6" ht="18.75" x14ac:dyDescent="0.25">
      <c r="B126" s="15" t="s">
        <v>32</v>
      </c>
      <c r="C126" s="46" t="s">
        <v>24</v>
      </c>
      <c r="D126" s="46"/>
      <c r="E126" s="10"/>
      <c r="F126" s="10"/>
    </row>
    <row r="127" spans="2:6" ht="18.75" x14ac:dyDescent="0.25">
      <c r="B127" s="15" t="s">
        <v>33</v>
      </c>
      <c r="C127" s="46" t="s">
        <v>25</v>
      </c>
      <c r="D127" s="46"/>
      <c r="E127" s="10"/>
      <c r="F127" s="10"/>
    </row>
    <row r="128" spans="2:6" ht="18.75" x14ac:dyDescent="0.25">
      <c r="B128" s="15" t="s">
        <v>34</v>
      </c>
      <c r="C128" s="46" t="s">
        <v>26</v>
      </c>
      <c r="D128" s="46"/>
      <c r="E128" s="10"/>
      <c r="F128" s="10"/>
    </row>
    <row r="129" spans="2:6" x14ac:dyDescent="0.25">
      <c r="B129" s="10"/>
      <c r="C129" s="10"/>
      <c r="D129" s="10"/>
      <c r="E129" s="10"/>
      <c r="F129" s="10"/>
    </row>
    <row r="130" spans="2:6" x14ac:dyDescent="0.25">
      <c r="B130" s="10"/>
      <c r="C130" s="10"/>
      <c r="D130" s="10"/>
      <c r="E130" s="10"/>
      <c r="F130" s="10"/>
    </row>
    <row r="131" spans="2:6" x14ac:dyDescent="0.25">
      <c r="B131" s="10"/>
      <c r="C131" s="10"/>
      <c r="D131" s="10"/>
      <c r="E131" s="10"/>
      <c r="F131" s="10"/>
    </row>
    <row r="132" spans="2:6" x14ac:dyDescent="0.25">
      <c r="B132" s="10"/>
      <c r="C132" s="10"/>
      <c r="D132" s="10"/>
      <c r="E132" s="10"/>
      <c r="F132" s="10"/>
    </row>
    <row r="133" spans="2:6" x14ac:dyDescent="0.25">
      <c r="B133" s="10"/>
      <c r="C133" s="10"/>
      <c r="D133" s="10"/>
      <c r="E133" s="10"/>
      <c r="F133" s="10"/>
    </row>
    <row r="134" spans="2:6" x14ac:dyDescent="0.25">
      <c r="B134" s="10"/>
      <c r="C134" s="10"/>
      <c r="D134" s="10"/>
      <c r="E134" s="10"/>
      <c r="F134" s="10"/>
    </row>
    <row r="135" spans="2:6" x14ac:dyDescent="0.25">
      <c r="B135" s="10"/>
      <c r="C135" s="10"/>
      <c r="D135" s="10"/>
      <c r="E135" s="10"/>
      <c r="F135" s="10"/>
    </row>
    <row r="136" spans="2:6" x14ac:dyDescent="0.25">
      <c r="B136" s="10"/>
      <c r="C136" s="10"/>
      <c r="D136" s="10"/>
      <c r="E136" s="10"/>
      <c r="F136" s="10"/>
    </row>
    <row r="137" spans="2:6" x14ac:dyDescent="0.25">
      <c r="B137" s="10"/>
      <c r="C137" s="10"/>
      <c r="D137" s="10"/>
      <c r="E137" s="10"/>
      <c r="F137" s="10"/>
    </row>
    <row r="138" spans="2:6" x14ac:dyDescent="0.25">
      <c r="B138" s="10"/>
      <c r="C138" s="10"/>
      <c r="D138" s="10"/>
      <c r="E138" s="10"/>
      <c r="F138" s="10"/>
    </row>
    <row r="139" spans="2:6" x14ac:dyDescent="0.25">
      <c r="B139" s="10"/>
      <c r="C139" s="10"/>
      <c r="D139" s="10"/>
      <c r="E139" s="10"/>
      <c r="F139" s="10"/>
    </row>
    <row r="140" spans="2:6" x14ac:dyDescent="0.25">
      <c r="B140" s="10"/>
      <c r="C140" s="10"/>
      <c r="D140" s="10"/>
      <c r="E140" s="10"/>
      <c r="F140" s="10"/>
    </row>
    <row r="141" spans="2:6" x14ac:dyDescent="0.25">
      <c r="B141" s="10"/>
      <c r="C141" s="10"/>
      <c r="D141" s="10"/>
      <c r="E141" s="10"/>
      <c r="F141" s="10"/>
    </row>
    <row r="142" spans="2:6" x14ac:dyDescent="0.25">
      <c r="B142" s="10"/>
      <c r="C142" s="10"/>
      <c r="D142" s="10"/>
      <c r="E142" s="10"/>
      <c r="F142" s="10"/>
    </row>
    <row r="143" spans="2:6" x14ac:dyDescent="0.25">
      <c r="B143" s="10"/>
      <c r="C143" s="10"/>
      <c r="D143" s="10"/>
      <c r="E143" s="10"/>
      <c r="F143" s="10"/>
    </row>
    <row r="144" spans="2:6" x14ac:dyDescent="0.25">
      <c r="B144" s="10"/>
      <c r="C144" s="10"/>
      <c r="D144" s="10"/>
      <c r="E144" s="10"/>
      <c r="F144" s="10"/>
    </row>
    <row r="145" spans="2:6" x14ac:dyDescent="0.25">
      <c r="B145" s="10"/>
      <c r="C145" s="10"/>
      <c r="D145" s="10"/>
      <c r="E145" s="10"/>
      <c r="F145" s="10"/>
    </row>
    <row r="146" spans="2:6" x14ac:dyDescent="0.25">
      <c r="B146" s="10"/>
      <c r="C146" s="10"/>
      <c r="D146" s="10"/>
      <c r="E146" s="10"/>
      <c r="F146" s="10"/>
    </row>
    <row r="147" spans="2:6" x14ac:dyDescent="0.25">
      <c r="B147" s="10"/>
      <c r="C147" s="10"/>
      <c r="D147" s="10"/>
      <c r="E147" s="10"/>
      <c r="F147" s="10"/>
    </row>
    <row r="148" spans="2:6" x14ac:dyDescent="0.25">
      <c r="B148" s="10"/>
      <c r="C148" s="10"/>
      <c r="D148" s="10"/>
      <c r="E148" s="10"/>
      <c r="F148" s="10"/>
    </row>
    <row r="149" spans="2:6" x14ac:dyDescent="0.25">
      <c r="B149" s="10"/>
      <c r="C149" s="10"/>
      <c r="D149" s="10"/>
      <c r="E149" s="10"/>
      <c r="F149" s="10"/>
    </row>
    <row r="150" spans="2:6" x14ac:dyDescent="0.25">
      <c r="B150" s="10"/>
      <c r="C150" s="10"/>
      <c r="D150" s="10"/>
      <c r="E150" s="10"/>
      <c r="F150" s="10"/>
    </row>
    <row r="151" spans="2:6" x14ac:dyDescent="0.25">
      <c r="B151" s="10"/>
      <c r="C151" s="10"/>
      <c r="D151" s="10"/>
      <c r="E151" s="10"/>
      <c r="F151" s="10"/>
    </row>
    <row r="152" spans="2:6" x14ac:dyDescent="0.25">
      <c r="B152" s="10"/>
      <c r="C152" s="10"/>
      <c r="D152" s="10"/>
      <c r="E152" s="10"/>
      <c r="F152" s="10"/>
    </row>
    <row r="153" spans="2:6" x14ac:dyDescent="0.25">
      <c r="B153" s="10"/>
      <c r="C153" s="10"/>
      <c r="D153" s="10"/>
      <c r="E153" s="10"/>
      <c r="F153" s="10"/>
    </row>
    <row r="154" spans="2:6" x14ac:dyDescent="0.25">
      <c r="B154" s="10"/>
      <c r="C154" s="10"/>
      <c r="D154" s="10"/>
      <c r="E154" s="10"/>
      <c r="F154" s="10"/>
    </row>
    <row r="155" spans="2:6" x14ac:dyDescent="0.25">
      <c r="B155" s="10"/>
      <c r="C155" s="10"/>
      <c r="D155" s="10"/>
      <c r="E155" s="10"/>
      <c r="F155" s="10"/>
    </row>
    <row r="156" spans="2:6" x14ac:dyDescent="0.25">
      <c r="B156" s="10"/>
      <c r="C156" s="10"/>
      <c r="D156" s="10"/>
      <c r="E156" s="10"/>
      <c r="F156" s="10"/>
    </row>
    <row r="157" spans="2:6" x14ac:dyDescent="0.25">
      <c r="B157" s="10"/>
      <c r="C157" s="10"/>
      <c r="D157" s="10"/>
      <c r="E157" s="10"/>
      <c r="F157" s="10"/>
    </row>
    <row r="158" spans="2:6" x14ac:dyDescent="0.25">
      <c r="B158" s="10"/>
      <c r="C158" s="10"/>
      <c r="D158" s="10"/>
      <c r="E158" s="10"/>
      <c r="F158" s="10"/>
    </row>
    <row r="159" spans="2:6" x14ac:dyDescent="0.25">
      <c r="B159" s="10"/>
      <c r="C159" s="10"/>
      <c r="D159" s="10"/>
      <c r="E159" s="10"/>
      <c r="F159" s="10"/>
    </row>
    <row r="160" spans="2:6" x14ac:dyDescent="0.25">
      <c r="B160" s="10"/>
      <c r="C160" s="10"/>
      <c r="D160" s="10"/>
      <c r="E160" s="10"/>
      <c r="F160" s="10"/>
    </row>
    <row r="161" spans="2:6" x14ac:dyDescent="0.25">
      <c r="B161" s="10"/>
      <c r="C161" s="10"/>
      <c r="D161" s="10"/>
      <c r="E161" s="10"/>
      <c r="F161" s="10"/>
    </row>
    <row r="162" spans="2:6" x14ac:dyDescent="0.25">
      <c r="B162" s="10"/>
      <c r="C162" s="10"/>
      <c r="D162" s="10"/>
      <c r="E162" s="10"/>
      <c r="F162" s="10"/>
    </row>
    <row r="163" spans="2:6" x14ac:dyDescent="0.25">
      <c r="B163" s="10"/>
      <c r="C163" s="10"/>
      <c r="D163" s="10"/>
      <c r="E163" s="10"/>
      <c r="F163" s="10"/>
    </row>
    <row r="164" spans="2:6" x14ac:dyDescent="0.25">
      <c r="B164" s="10"/>
      <c r="C164" s="10"/>
      <c r="D164" s="10"/>
      <c r="E164" s="10"/>
      <c r="F164" s="10"/>
    </row>
    <row r="165" spans="2:6" x14ac:dyDescent="0.25">
      <c r="B165" s="10"/>
      <c r="C165" s="10"/>
      <c r="D165" s="10"/>
      <c r="E165" s="10"/>
      <c r="F165" s="10"/>
    </row>
    <row r="166" spans="2:6" x14ac:dyDescent="0.25">
      <c r="B166" s="10"/>
      <c r="C166" s="10"/>
      <c r="D166" s="10"/>
      <c r="E166" s="10"/>
      <c r="F166" s="10"/>
    </row>
    <row r="167" spans="2:6" x14ac:dyDescent="0.25">
      <c r="B167" s="10"/>
      <c r="C167" s="10"/>
      <c r="D167" s="10"/>
      <c r="E167" s="10"/>
      <c r="F167" s="10"/>
    </row>
    <row r="168" spans="2:6" x14ac:dyDescent="0.25">
      <c r="B168" s="10"/>
      <c r="C168" s="10"/>
      <c r="D168" s="10"/>
      <c r="E168" s="10"/>
      <c r="F168" s="10"/>
    </row>
    <row r="169" spans="2:6" x14ac:dyDescent="0.25">
      <c r="B169" s="10"/>
      <c r="C169" s="10"/>
      <c r="D169" s="10"/>
      <c r="E169" s="10"/>
      <c r="F169" s="10"/>
    </row>
    <row r="170" spans="2:6" x14ac:dyDescent="0.25">
      <c r="B170" s="10"/>
      <c r="C170" s="10"/>
      <c r="D170" s="10"/>
      <c r="E170" s="10"/>
      <c r="F170" s="10"/>
    </row>
    <row r="171" spans="2:6" x14ac:dyDescent="0.25">
      <c r="B171" s="10"/>
      <c r="C171" s="10"/>
      <c r="D171" s="10"/>
      <c r="E171" s="10"/>
      <c r="F171" s="10"/>
    </row>
    <row r="172" spans="2:6" x14ac:dyDescent="0.25">
      <c r="B172" s="10"/>
      <c r="C172" s="10"/>
      <c r="D172" s="10"/>
      <c r="E172" s="10"/>
      <c r="F172" s="10"/>
    </row>
    <row r="173" spans="2:6" x14ac:dyDescent="0.25">
      <c r="B173" s="10"/>
      <c r="C173" s="10"/>
      <c r="D173" s="10"/>
      <c r="E173" s="10"/>
      <c r="F173" s="10"/>
    </row>
    <row r="174" spans="2:6" x14ac:dyDescent="0.25">
      <c r="B174" s="10"/>
      <c r="C174" s="10"/>
      <c r="D174" s="10"/>
      <c r="E174" s="10"/>
      <c r="F174" s="10"/>
    </row>
    <row r="175" spans="2:6" x14ac:dyDescent="0.25">
      <c r="B175" s="10"/>
      <c r="C175" s="10"/>
      <c r="D175" s="10"/>
      <c r="E175" s="10"/>
      <c r="F175" s="10"/>
    </row>
    <row r="176" spans="2:6" x14ac:dyDescent="0.25">
      <c r="B176" s="10"/>
      <c r="C176" s="10"/>
      <c r="D176" s="10"/>
      <c r="E176" s="10"/>
      <c r="F176" s="10"/>
    </row>
    <row r="177" spans="2:6" x14ac:dyDescent="0.25">
      <c r="B177" s="10"/>
      <c r="C177" s="10"/>
      <c r="D177" s="10"/>
      <c r="E177" s="10"/>
      <c r="F177" s="10"/>
    </row>
    <row r="178" spans="2:6" x14ac:dyDescent="0.25">
      <c r="B178" s="10"/>
      <c r="C178" s="10"/>
      <c r="D178" s="10"/>
      <c r="E178" s="10"/>
      <c r="F178" s="10"/>
    </row>
    <row r="179" spans="2:6" x14ac:dyDescent="0.25">
      <c r="B179" s="10"/>
      <c r="C179" s="10"/>
      <c r="D179" s="10"/>
      <c r="E179" s="10"/>
      <c r="F179" s="10"/>
    </row>
    <row r="180" spans="2:6" x14ac:dyDescent="0.25">
      <c r="B180" s="10"/>
      <c r="C180" s="10"/>
      <c r="D180" s="10"/>
      <c r="E180" s="10"/>
      <c r="F180" s="10"/>
    </row>
    <row r="181" spans="2:6" x14ac:dyDescent="0.25">
      <c r="B181" s="10"/>
      <c r="C181" s="10"/>
      <c r="D181" s="10"/>
      <c r="E181" s="10"/>
      <c r="F181" s="10"/>
    </row>
    <row r="182" spans="2:6" x14ac:dyDescent="0.25">
      <c r="B182" s="10"/>
      <c r="C182" s="10"/>
      <c r="D182" s="10"/>
      <c r="E182" s="10"/>
      <c r="F182" s="10"/>
    </row>
    <row r="183" spans="2:6" x14ac:dyDescent="0.25">
      <c r="B183" s="10"/>
      <c r="C183" s="10"/>
      <c r="D183" s="10"/>
      <c r="E183" s="10"/>
      <c r="F183" s="10"/>
    </row>
    <row r="184" spans="2:6" x14ac:dyDescent="0.25">
      <c r="B184" s="10"/>
      <c r="C184" s="10"/>
      <c r="D184" s="10"/>
      <c r="E184" s="10"/>
      <c r="F184" s="10"/>
    </row>
    <row r="185" spans="2:6" x14ac:dyDescent="0.25">
      <c r="B185" s="10"/>
      <c r="C185" s="10"/>
      <c r="D185" s="10"/>
      <c r="E185" s="10"/>
      <c r="F185" s="10"/>
    </row>
    <row r="186" spans="2:6" x14ac:dyDescent="0.25">
      <c r="B186" s="10"/>
      <c r="C186" s="10"/>
      <c r="D186" s="10"/>
      <c r="E186" s="10"/>
      <c r="F186" s="10"/>
    </row>
    <row r="187" spans="2:6" x14ac:dyDescent="0.25">
      <c r="B187" s="10"/>
      <c r="C187" s="10"/>
      <c r="D187" s="10"/>
      <c r="E187" s="10"/>
      <c r="F187" s="10"/>
    </row>
    <row r="188" spans="2:6" x14ac:dyDescent="0.25">
      <c r="B188" s="10"/>
      <c r="C188" s="10"/>
      <c r="D188" s="10"/>
      <c r="E188" s="10"/>
      <c r="F188" s="10"/>
    </row>
    <row r="189" spans="2:6" x14ac:dyDescent="0.25">
      <c r="B189" s="10"/>
      <c r="C189" s="10"/>
      <c r="D189" s="10"/>
      <c r="E189" s="10"/>
      <c r="F189" s="10"/>
    </row>
    <row r="190" spans="2:6" x14ac:dyDescent="0.25">
      <c r="B190" s="10"/>
      <c r="C190" s="10"/>
      <c r="D190" s="10"/>
      <c r="E190" s="10"/>
      <c r="F190" s="10"/>
    </row>
    <row r="191" spans="2:6" x14ac:dyDescent="0.25">
      <c r="B191" s="10"/>
      <c r="C191" s="10"/>
      <c r="D191" s="10"/>
      <c r="E191" s="10"/>
      <c r="F191" s="10"/>
    </row>
    <row r="192" spans="2:6" x14ac:dyDescent="0.25">
      <c r="B192" s="10"/>
      <c r="C192" s="10"/>
      <c r="D192" s="10"/>
      <c r="E192" s="10"/>
      <c r="F192" s="10"/>
    </row>
    <row r="193" spans="2:6" x14ac:dyDescent="0.25">
      <c r="B193" s="10"/>
      <c r="C193" s="10"/>
      <c r="D193" s="10"/>
      <c r="E193" s="10"/>
      <c r="F193" s="10"/>
    </row>
    <row r="194" spans="2:6" x14ac:dyDescent="0.25">
      <c r="B194" s="10"/>
      <c r="C194" s="10"/>
      <c r="D194" s="10"/>
      <c r="E194" s="10"/>
      <c r="F194" s="10"/>
    </row>
    <row r="195" spans="2:6" x14ac:dyDescent="0.25">
      <c r="B195" s="10"/>
      <c r="C195" s="10"/>
      <c r="D195" s="10"/>
      <c r="E195" s="10"/>
      <c r="F195" s="10"/>
    </row>
    <row r="196" spans="2:6" x14ac:dyDescent="0.25">
      <c r="B196" s="10"/>
      <c r="C196" s="10"/>
      <c r="D196" s="10"/>
      <c r="E196" s="10"/>
      <c r="F196" s="10"/>
    </row>
    <row r="197" spans="2:6" x14ac:dyDescent="0.25">
      <c r="B197" s="10"/>
      <c r="C197" s="10"/>
      <c r="D197" s="10"/>
      <c r="E197" s="10"/>
      <c r="F197" s="10"/>
    </row>
    <row r="198" spans="2:6" x14ac:dyDescent="0.25">
      <c r="B198" s="10"/>
      <c r="C198" s="10"/>
      <c r="D198" s="10"/>
      <c r="E198" s="10"/>
      <c r="F198" s="10"/>
    </row>
    <row r="199" spans="2:6" x14ac:dyDescent="0.25">
      <c r="B199" s="10"/>
      <c r="C199" s="10"/>
      <c r="D199" s="10"/>
      <c r="E199" s="10"/>
      <c r="F199" s="10"/>
    </row>
    <row r="200" spans="2:6" x14ac:dyDescent="0.25">
      <c r="B200" s="10"/>
      <c r="C200" s="10"/>
      <c r="D200" s="10"/>
      <c r="E200" s="10"/>
      <c r="F200" s="10"/>
    </row>
    <row r="201" spans="2:6" x14ac:dyDescent="0.25">
      <c r="B201" s="10"/>
      <c r="C201" s="10"/>
      <c r="D201" s="10"/>
      <c r="E201" s="10"/>
      <c r="F201" s="10"/>
    </row>
    <row r="202" spans="2:6" x14ac:dyDescent="0.25">
      <c r="B202" s="10"/>
      <c r="C202" s="10"/>
      <c r="D202" s="10"/>
      <c r="E202" s="10"/>
      <c r="F202" s="10"/>
    </row>
    <row r="203" spans="2:6" x14ac:dyDescent="0.25">
      <c r="B203" s="10"/>
      <c r="C203" s="10"/>
      <c r="D203" s="10"/>
      <c r="E203" s="10"/>
      <c r="F203" s="10"/>
    </row>
    <row r="204" spans="2:6" x14ac:dyDescent="0.25">
      <c r="B204" s="10"/>
      <c r="C204" s="10"/>
      <c r="D204" s="10"/>
      <c r="E204" s="10"/>
      <c r="F204" s="10"/>
    </row>
    <row r="205" spans="2:6" x14ac:dyDescent="0.25">
      <c r="B205" s="10"/>
      <c r="C205" s="10"/>
      <c r="D205" s="10"/>
      <c r="E205" s="10"/>
      <c r="F205" s="10"/>
    </row>
    <row r="206" spans="2:6" x14ac:dyDescent="0.25">
      <c r="B206" s="10"/>
      <c r="C206" s="10"/>
      <c r="D206" s="10"/>
      <c r="E206" s="10"/>
      <c r="F206" s="10"/>
    </row>
    <row r="207" spans="2:6" x14ac:dyDescent="0.25">
      <c r="B207" s="10"/>
      <c r="C207" s="10"/>
      <c r="D207" s="10"/>
      <c r="E207" s="10"/>
      <c r="F207" s="10"/>
    </row>
    <row r="208" spans="2:6" x14ac:dyDescent="0.25">
      <c r="B208" s="10"/>
      <c r="C208" s="10"/>
      <c r="D208" s="10"/>
      <c r="E208" s="10"/>
      <c r="F208" s="10"/>
    </row>
    <row r="209" spans="2:6" x14ac:dyDescent="0.25">
      <c r="B209" s="10"/>
      <c r="C209" s="10"/>
      <c r="D209" s="10"/>
      <c r="E209" s="10"/>
      <c r="F209" s="10"/>
    </row>
    <row r="210" spans="2:6" x14ac:dyDescent="0.25">
      <c r="B210" s="10"/>
      <c r="C210" s="10"/>
      <c r="D210" s="10"/>
      <c r="E210" s="10"/>
      <c r="F210" s="10"/>
    </row>
    <row r="211" spans="2:6" x14ac:dyDescent="0.25">
      <c r="B211" s="10"/>
      <c r="C211" s="10"/>
      <c r="D211" s="10"/>
      <c r="E211" s="10"/>
      <c r="F211" s="10"/>
    </row>
    <row r="212" spans="2:6" x14ac:dyDescent="0.25">
      <c r="B212" s="10"/>
      <c r="C212" s="10"/>
      <c r="D212" s="10"/>
      <c r="E212" s="10"/>
      <c r="F212" s="10"/>
    </row>
    <row r="213" spans="2:6" x14ac:dyDescent="0.25">
      <c r="B213" s="10"/>
      <c r="C213" s="10"/>
      <c r="D213" s="10"/>
      <c r="E213" s="10"/>
      <c r="F213" s="10"/>
    </row>
    <row r="214" spans="2:6" x14ac:dyDescent="0.25">
      <c r="B214" s="10"/>
      <c r="C214" s="10"/>
      <c r="D214" s="10"/>
      <c r="E214" s="10"/>
      <c r="F214" s="10"/>
    </row>
    <row r="215" spans="2:6" x14ac:dyDescent="0.25">
      <c r="B215" s="10"/>
      <c r="C215" s="10"/>
      <c r="D215" s="10"/>
      <c r="E215" s="10"/>
      <c r="F215" s="10"/>
    </row>
    <row r="216" spans="2:6" x14ac:dyDescent="0.25">
      <c r="B216" s="10"/>
      <c r="C216" s="10"/>
      <c r="D216" s="10"/>
      <c r="E216" s="10"/>
      <c r="F216" s="10"/>
    </row>
    <row r="217" spans="2:6" x14ac:dyDescent="0.25">
      <c r="B217" s="10"/>
      <c r="C217" s="10"/>
      <c r="D217" s="10"/>
      <c r="E217" s="10"/>
      <c r="F217" s="10"/>
    </row>
    <row r="218" spans="2:6" x14ac:dyDescent="0.25">
      <c r="B218" s="10"/>
      <c r="C218" s="10"/>
      <c r="D218" s="10"/>
      <c r="E218" s="10"/>
      <c r="F218" s="10"/>
    </row>
    <row r="219" spans="2:6" x14ac:dyDescent="0.25">
      <c r="B219" s="10"/>
      <c r="C219" s="10"/>
      <c r="D219" s="10"/>
      <c r="E219" s="10"/>
      <c r="F219" s="10"/>
    </row>
    <row r="220" spans="2:6" x14ac:dyDescent="0.25">
      <c r="B220" s="10"/>
      <c r="C220" s="10"/>
      <c r="D220" s="10"/>
      <c r="E220" s="10"/>
      <c r="F220" s="10"/>
    </row>
    <row r="221" spans="2:6" x14ac:dyDescent="0.25">
      <c r="B221" s="10"/>
      <c r="C221" s="10"/>
      <c r="D221" s="10"/>
      <c r="E221" s="10"/>
      <c r="F221" s="10"/>
    </row>
    <row r="222" spans="2:6" x14ac:dyDescent="0.25">
      <c r="B222" s="10"/>
      <c r="C222" s="10"/>
      <c r="D222" s="10"/>
      <c r="E222" s="10"/>
      <c r="F222" s="10"/>
    </row>
    <row r="223" spans="2:6" x14ac:dyDescent="0.25">
      <c r="B223" s="10"/>
      <c r="C223" s="10"/>
      <c r="D223" s="10"/>
      <c r="E223" s="10"/>
      <c r="F223" s="10"/>
    </row>
    <row r="224" spans="2:6" x14ac:dyDescent="0.25">
      <c r="B224" s="10"/>
      <c r="C224" s="10"/>
      <c r="D224" s="10"/>
      <c r="E224" s="10"/>
      <c r="F224" s="10"/>
    </row>
    <row r="225" spans="2:6" x14ac:dyDescent="0.25">
      <c r="B225" s="10"/>
      <c r="C225" s="10"/>
      <c r="D225" s="10"/>
      <c r="E225" s="10"/>
      <c r="F225" s="10"/>
    </row>
    <row r="226" spans="2:6" x14ac:dyDescent="0.25">
      <c r="B226" s="10"/>
      <c r="C226" s="10"/>
      <c r="D226" s="10"/>
      <c r="E226" s="10"/>
      <c r="F226" s="10"/>
    </row>
    <row r="227" spans="2:6" x14ac:dyDescent="0.25">
      <c r="B227" s="10"/>
      <c r="C227" s="10"/>
      <c r="D227" s="10"/>
      <c r="E227" s="10"/>
      <c r="F227" s="10"/>
    </row>
    <row r="228" spans="2:6" x14ac:dyDescent="0.25">
      <c r="B228" s="10"/>
      <c r="C228" s="10"/>
      <c r="D228" s="10"/>
      <c r="E228" s="10"/>
      <c r="F228" s="10"/>
    </row>
    <row r="229" spans="2:6" x14ac:dyDescent="0.25">
      <c r="B229" s="10"/>
      <c r="C229" s="10"/>
      <c r="D229" s="10"/>
      <c r="E229" s="10"/>
      <c r="F229" s="10"/>
    </row>
    <row r="230" spans="2:6" x14ac:dyDescent="0.25">
      <c r="B230" s="10"/>
      <c r="C230" s="10"/>
      <c r="D230" s="10"/>
      <c r="E230" s="10"/>
      <c r="F230" s="10"/>
    </row>
    <row r="231" spans="2:6" x14ac:dyDescent="0.25">
      <c r="B231" s="10"/>
      <c r="C231" s="10"/>
      <c r="D231" s="10"/>
      <c r="E231" s="10"/>
      <c r="F231" s="10"/>
    </row>
    <row r="232" spans="2:6" x14ac:dyDescent="0.25">
      <c r="B232" s="10"/>
      <c r="C232" s="10"/>
      <c r="D232" s="10"/>
      <c r="E232" s="10"/>
      <c r="F232" s="10"/>
    </row>
    <row r="233" spans="2:6" x14ac:dyDescent="0.25">
      <c r="B233" s="10"/>
      <c r="C233" s="10"/>
      <c r="D233" s="10"/>
      <c r="E233" s="10"/>
      <c r="F233" s="10"/>
    </row>
    <row r="234" spans="2:6" x14ac:dyDescent="0.25">
      <c r="B234" s="10"/>
      <c r="C234" s="10"/>
      <c r="D234" s="10"/>
      <c r="E234" s="10"/>
      <c r="F234" s="10"/>
    </row>
    <row r="235" spans="2:6" x14ac:dyDescent="0.25">
      <c r="B235" s="10"/>
      <c r="C235" s="10"/>
      <c r="D235" s="10"/>
      <c r="E235" s="10"/>
      <c r="F235" s="10"/>
    </row>
    <row r="236" spans="2:6" x14ac:dyDescent="0.25">
      <c r="B236" s="10"/>
      <c r="C236" s="10"/>
      <c r="D236" s="10"/>
      <c r="E236" s="10"/>
      <c r="F236" s="10"/>
    </row>
    <row r="237" spans="2:6" x14ac:dyDescent="0.25">
      <c r="B237" s="10"/>
      <c r="C237" s="10"/>
      <c r="D237" s="10"/>
      <c r="E237" s="10"/>
      <c r="F237" s="10"/>
    </row>
    <row r="238" spans="2:6" x14ac:dyDescent="0.25">
      <c r="B238" s="10"/>
      <c r="C238" s="10"/>
      <c r="D238" s="10"/>
      <c r="E238" s="10"/>
      <c r="F238" s="10"/>
    </row>
    <row r="239" spans="2:6" x14ac:dyDescent="0.25">
      <c r="B239" s="10"/>
      <c r="C239" s="10"/>
      <c r="D239" s="10"/>
      <c r="E239" s="10"/>
      <c r="F239" s="10"/>
    </row>
    <row r="240" spans="2:6" x14ac:dyDescent="0.25">
      <c r="B240" s="10"/>
      <c r="C240" s="10"/>
      <c r="D240" s="10"/>
      <c r="E240" s="10"/>
      <c r="F240" s="10"/>
    </row>
    <row r="241" spans="2:6" x14ac:dyDescent="0.25">
      <c r="B241" s="10"/>
      <c r="C241" s="10"/>
      <c r="D241" s="10"/>
      <c r="E241" s="10"/>
      <c r="F241" s="10"/>
    </row>
    <row r="242" spans="2:6" x14ac:dyDescent="0.25">
      <c r="B242" s="10"/>
      <c r="C242" s="10"/>
      <c r="D242" s="10"/>
      <c r="E242" s="10"/>
      <c r="F242" s="10"/>
    </row>
    <row r="243" spans="2:6" x14ac:dyDescent="0.25">
      <c r="B243" s="10"/>
      <c r="C243" s="10"/>
      <c r="D243" s="10"/>
      <c r="E243" s="10"/>
      <c r="F243" s="10"/>
    </row>
    <row r="244" spans="2:6" x14ac:dyDescent="0.25">
      <c r="B244" s="10"/>
      <c r="C244" s="10"/>
      <c r="D244" s="10"/>
      <c r="E244" s="10"/>
      <c r="F244" s="10"/>
    </row>
    <row r="245" spans="2:6" x14ac:dyDescent="0.25">
      <c r="B245" s="10"/>
      <c r="C245" s="10"/>
      <c r="D245" s="10"/>
      <c r="E245" s="10"/>
      <c r="F245" s="10"/>
    </row>
    <row r="246" spans="2:6" x14ac:dyDescent="0.25">
      <c r="B246" s="10"/>
      <c r="C246" s="10"/>
      <c r="D246" s="10"/>
      <c r="E246" s="10"/>
      <c r="F246" s="10"/>
    </row>
    <row r="247" spans="2:6" x14ac:dyDescent="0.25">
      <c r="B247" s="10"/>
      <c r="C247" s="10"/>
      <c r="D247" s="10"/>
      <c r="E247" s="10"/>
      <c r="F247" s="10"/>
    </row>
    <row r="248" spans="2:6" x14ac:dyDescent="0.25">
      <c r="B248" s="10"/>
      <c r="C248" s="10"/>
      <c r="D248" s="10"/>
      <c r="E248" s="10"/>
      <c r="F248" s="10"/>
    </row>
    <row r="249" spans="2:6" x14ac:dyDescent="0.25">
      <c r="B249" s="10"/>
      <c r="C249" s="10"/>
      <c r="D249" s="10"/>
      <c r="E249" s="10"/>
      <c r="F249" s="10"/>
    </row>
    <row r="250" spans="2:6" x14ac:dyDescent="0.25">
      <c r="B250" s="10"/>
      <c r="C250" s="10"/>
      <c r="D250" s="10"/>
      <c r="E250" s="10"/>
      <c r="F250" s="10"/>
    </row>
    <row r="251" spans="2:6" x14ac:dyDescent="0.25">
      <c r="B251" s="10"/>
      <c r="C251" s="10"/>
      <c r="D251" s="10"/>
      <c r="E251" s="10"/>
      <c r="F251" s="10"/>
    </row>
    <row r="252" spans="2:6" x14ac:dyDescent="0.25">
      <c r="B252" s="10"/>
      <c r="C252" s="10"/>
      <c r="D252" s="10"/>
      <c r="E252" s="10"/>
      <c r="F252" s="10"/>
    </row>
    <row r="253" spans="2:6" x14ac:dyDescent="0.25">
      <c r="B253" s="10"/>
      <c r="C253" s="10"/>
      <c r="D253" s="10"/>
      <c r="E253" s="10"/>
      <c r="F253" s="10"/>
    </row>
    <row r="254" spans="2:6" x14ac:dyDescent="0.25">
      <c r="B254" s="10"/>
      <c r="C254" s="10"/>
      <c r="D254" s="10"/>
      <c r="E254" s="10"/>
      <c r="F254" s="10"/>
    </row>
    <row r="255" spans="2:6" x14ac:dyDescent="0.25">
      <c r="B255" s="10"/>
      <c r="C255" s="10"/>
      <c r="D255" s="10"/>
      <c r="E255" s="10"/>
      <c r="F255" s="10"/>
    </row>
    <row r="256" spans="2:6" x14ac:dyDescent="0.25">
      <c r="B256" s="10"/>
      <c r="C256" s="10"/>
      <c r="D256" s="10"/>
      <c r="E256" s="10"/>
      <c r="F256" s="10"/>
    </row>
    <row r="257" spans="2:6" x14ac:dyDescent="0.25">
      <c r="B257" s="10"/>
      <c r="C257" s="10"/>
      <c r="D257" s="10"/>
      <c r="E257" s="10"/>
      <c r="F257" s="10"/>
    </row>
    <row r="258" spans="2:6" x14ac:dyDescent="0.25">
      <c r="B258" s="10"/>
      <c r="C258" s="10"/>
      <c r="D258" s="10"/>
      <c r="E258" s="10"/>
      <c r="F258" s="10"/>
    </row>
    <row r="259" spans="2:6" x14ac:dyDescent="0.25">
      <c r="B259" s="10"/>
      <c r="C259" s="10"/>
      <c r="D259" s="10"/>
      <c r="E259" s="10"/>
      <c r="F259" s="10"/>
    </row>
    <row r="260" spans="2:6" x14ac:dyDescent="0.25">
      <c r="B260" s="10"/>
      <c r="C260" s="10"/>
      <c r="D260" s="10"/>
      <c r="E260" s="10"/>
      <c r="F260" s="10"/>
    </row>
    <row r="261" spans="2:6" x14ac:dyDescent="0.25">
      <c r="B261" s="10"/>
      <c r="C261" s="10"/>
      <c r="D261" s="10"/>
      <c r="E261" s="10"/>
      <c r="F261" s="10"/>
    </row>
    <row r="262" spans="2:6" x14ac:dyDescent="0.25">
      <c r="B262" s="10"/>
      <c r="C262" s="10"/>
      <c r="D262" s="10"/>
      <c r="E262" s="10"/>
      <c r="F262" s="10"/>
    </row>
    <row r="263" spans="2:6" x14ac:dyDescent="0.25">
      <c r="B263" s="10"/>
      <c r="C263" s="10"/>
      <c r="D263" s="10"/>
      <c r="E263" s="10"/>
      <c r="F263" s="10"/>
    </row>
    <row r="264" spans="2:6" x14ac:dyDescent="0.25">
      <c r="B264" s="10"/>
      <c r="C264" s="10"/>
      <c r="D264" s="10"/>
      <c r="E264" s="10"/>
      <c r="F264" s="10"/>
    </row>
    <row r="265" spans="2:6" x14ac:dyDescent="0.25">
      <c r="B265" s="10"/>
      <c r="C265" s="10"/>
      <c r="D265" s="10"/>
      <c r="E265" s="10"/>
      <c r="F265" s="10"/>
    </row>
    <row r="266" spans="2:6" x14ac:dyDescent="0.25">
      <c r="B266" s="10"/>
      <c r="C266" s="10"/>
      <c r="D266" s="10"/>
      <c r="E266" s="10"/>
      <c r="F266" s="10"/>
    </row>
    <row r="267" spans="2:6" x14ac:dyDescent="0.25">
      <c r="B267" s="10"/>
      <c r="C267" s="10"/>
      <c r="D267" s="10"/>
      <c r="E267" s="10"/>
      <c r="F267" s="10"/>
    </row>
    <row r="268" spans="2:6" x14ac:dyDescent="0.25">
      <c r="B268" s="10"/>
      <c r="C268" s="10"/>
      <c r="D268" s="10"/>
      <c r="E268" s="10"/>
      <c r="F268" s="10"/>
    </row>
    <row r="269" spans="2:6" x14ac:dyDescent="0.25">
      <c r="B269" s="10"/>
      <c r="C269" s="10"/>
      <c r="D269" s="10"/>
      <c r="E269" s="10"/>
      <c r="F269" s="10"/>
    </row>
    <row r="270" spans="2:6" x14ac:dyDescent="0.25">
      <c r="B270" s="10"/>
      <c r="C270" s="10"/>
      <c r="D270" s="10"/>
      <c r="E270" s="10"/>
      <c r="F270" s="10"/>
    </row>
    <row r="271" spans="2:6" x14ac:dyDescent="0.25">
      <c r="B271" s="10"/>
      <c r="C271" s="10"/>
      <c r="D271" s="10"/>
      <c r="E271" s="10"/>
      <c r="F271" s="10"/>
    </row>
    <row r="272" spans="2:6" x14ac:dyDescent="0.25">
      <c r="B272" s="10"/>
      <c r="C272" s="10"/>
      <c r="D272" s="10"/>
      <c r="E272" s="10"/>
      <c r="F272" s="10"/>
    </row>
    <row r="273" spans="2:6" x14ac:dyDescent="0.25">
      <c r="B273" s="10"/>
      <c r="C273" s="10"/>
      <c r="D273" s="10"/>
      <c r="E273" s="10"/>
      <c r="F273" s="10"/>
    </row>
  </sheetData>
  <mergeCells count="42">
    <mergeCell ref="B2:F2"/>
    <mergeCell ref="B28:F32"/>
    <mergeCell ref="B60:F64"/>
    <mergeCell ref="B3:B4"/>
    <mergeCell ref="C3:D3"/>
    <mergeCell ref="F33:F34"/>
    <mergeCell ref="B33:B34"/>
    <mergeCell ref="B47:E47"/>
    <mergeCell ref="B40:E40"/>
    <mergeCell ref="C33:D33"/>
    <mergeCell ref="E33:E34"/>
    <mergeCell ref="B35:E35"/>
    <mergeCell ref="B15:E15"/>
    <mergeCell ref="E3:E4"/>
    <mergeCell ref="B16:B17"/>
    <mergeCell ref="C16:D16"/>
    <mergeCell ref="C128:D128"/>
    <mergeCell ref="B42:E42"/>
    <mergeCell ref="C124:D124"/>
    <mergeCell ref="C125:D125"/>
    <mergeCell ref="C126:D126"/>
    <mergeCell ref="C127:D127"/>
    <mergeCell ref="B109:E109"/>
    <mergeCell ref="B44:E44"/>
    <mergeCell ref="B50:E50"/>
    <mergeCell ref="C69:E69"/>
    <mergeCell ref="E16:E17"/>
    <mergeCell ref="B78:F84"/>
    <mergeCell ref="B113:E113"/>
    <mergeCell ref="B122:E122"/>
    <mergeCell ref="B86:E86"/>
    <mergeCell ref="B90:E90"/>
    <mergeCell ref="B94:E94"/>
    <mergeCell ref="B96:E96"/>
    <mergeCell ref="B100:E100"/>
    <mergeCell ref="B102:F103"/>
    <mergeCell ref="C70:E70"/>
    <mergeCell ref="C71:E71"/>
    <mergeCell ref="C65:E65"/>
    <mergeCell ref="C66:E66"/>
    <mergeCell ref="C67:E67"/>
    <mergeCell ref="C68:E68"/>
  </mergeCells>
  <pageMargins left="0.78740157480314965" right="0.39370078740157483" top="0.78740157480314965" bottom="0.78740157480314965" header="0.31496062992125984" footer="0.31496062992125984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2026-03-12T08:11:15Z</dcterms:modified>
</cp:coreProperties>
</file>